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19416" windowHeight="11016" activeTab="1"/>
  </bookViews>
  <sheets>
    <sheet name="PLANILHA" sheetId="11" r:id="rId1"/>
    <sheet name="CRONOGRAMA" sheetId="13" r:id="rId2"/>
  </sheets>
  <definedNames>
    <definedName name="_xlnm.Print_Area" localSheetId="0">PLANILHA!$A$1:$AM$58</definedName>
    <definedName name="_xlnm.Print_Titles" localSheetId="0">PLANILHA!$2:$29</definedName>
  </definedNames>
  <calcPr calcId="144525"/>
</workbook>
</file>

<file path=xl/calcChain.xml><?xml version="1.0" encoding="utf-8"?>
<calcChain xmlns="http://schemas.openxmlformats.org/spreadsheetml/2006/main">
  <c r="AE34" i="11" l="1"/>
  <c r="AE31" i="11"/>
  <c r="AE33" i="11"/>
  <c r="AA33" i="11"/>
  <c r="J13" i="13" l="1"/>
  <c r="J11" i="13"/>
  <c r="J9" i="13"/>
  <c r="AA38" i="11" l="1"/>
  <c r="AE38" i="11"/>
  <c r="AH38" i="11" s="1"/>
  <c r="AE36" i="11" l="1"/>
  <c r="AH36" i="11" s="1"/>
  <c r="AA36" i="11"/>
  <c r="AH31" i="11" l="1"/>
  <c r="AH30" i="11" s="1"/>
  <c r="AH44" i="11" s="1"/>
  <c r="D10" i="13" l="1"/>
  <c r="J10" i="13" s="1"/>
  <c r="AE39" i="11" l="1"/>
  <c r="AH39" i="11" s="1"/>
  <c r="AE37" i="11"/>
  <c r="AH37" i="11" s="1"/>
  <c r="AH34" i="11"/>
  <c r="AH33" i="11"/>
  <c r="AH32" i="11" l="1"/>
  <c r="AH35" i="11"/>
  <c r="D12" i="13"/>
  <c r="AA39" i="11"/>
  <c r="D14" i="13" l="1"/>
  <c r="J12" i="13"/>
  <c r="AA34" i="11" l="1"/>
  <c r="AA37" i="11"/>
  <c r="J14" i="13" l="1"/>
  <c r="G14" i="13"/>
  <c r="G32" i="13" s="1"/>
  <c r="F14" i="13"/>
  <c r="F32" i="13" s="1"/>
  <c r="E10" i="13"/>
  <c r="E12" i="13"/>
  <c r="E32" i="13" l="1"/>
  <c r="I32" i="13"/>
  <c r="H32" i="13"/>
  <c r="D32" i="13"/>
  <c r="F31" i="13" s="1"/>
  <c r="AA30" i="11"/>
  <c r="AE30" i="11"/>
  <c r="G31" i="13" l="1"/>
  <c r="J32" i="13"/>
  <c r="H31" i="13"/>
  <c r="I31" i="13"/>
  <c r="AA31" i="11"/>
  <c r="E31" i="13"/>
  <c r="J31" i="13" l="1"/>
</calcChain>
</file>

<file path=xl/sharedStrings.xml><?xml version="1.0" encoding="utf-8"?>
<sst xmlns="http://schemas.openxmlformats.org/spreadsheetml/2006/main" count="145" uniqueCount="95">
  <si>
    <t>ITEM</t>
  </si>
  <si>
    <t>CÓDIGO</t>
  </si>
  <si>
    <t>1.1</t>
  </si>
  <si>
    <t>2.1</t>
  </si>
  <si>
    <t>2.2</t>
  </si>
  <si>
    <t>m²</t>
  </si>
  <si>
    <t xml:space="preserve">ORÇAMENTO DISCRIMINATIVO </t>
  </si>
  <si>
    <t>Proponente</t>
  </si>
  <si>
    <t>Empreendimento ( Nome/Apelido)</t>
  </si>
  <si>
    <t>Município</t>
  </si>
  <si>
    <t>UF</t>
  </si>
  <si>
    <t>MG</t>
  </si>
  <si>
    <t>Data-Base (mês de referência)</t>
  </si>
  <si>
    <t>Regime de execução das obras:</t>
  </si>
  <si>
    <t>Composição de BDI Adotada</t>
  </si>
  <si>
    <t>BDI Proposto:</t>
  </si>
  <si>
    <t>Garantia (G)</t>
  </si>
  <si>
    <t xml:space="preserve">De </t>
  </si>
  <si>
    <t>até</t>
  </si>
  <si>
    <t xml:space="preserve">  Garantia:</t>
  </si>
  <si>
    <t xml:space="preserve">Risco (R) </t>
  </si>
  <si>
    <t xml:space="preserve">  Risco:</t>
  </si>
  <si>
    <t>Despesas financeiras (DF)</t>
  </si>
  <si>
    <t xml:space="preserve">  Despesas financeiras:</t>
  </si>
  <si>
    <t>Administração Central (AC)</t>
  </si>
  <si>
    <t xml:space="preserve">  Administração central:</t>
  </si>
  <si>
    <t>Lucro (L)</t>
  </si>
  <si>
    <t xml:space="preserve">  Lucro:</t>
  </si>
  <si>
    <t>Tributos (T)</t>
  </si>
  <si>
    <t xml:space="preserve">  Tributos:</t>
  </si>
  <si>
    <t>DESCRIÇÃO DOS SERVIÇOS</t>
  </si>
  <si>
    <t xml:space="preserve">UN </t>
  </si>
  <si>
    <t>QUANT</t>
  </si>
  <si>
    <t>VALORES (R$)</t>
  </si>
  <si>
    <t>tributos</t>
  </si>
  <si>
    <t>FONTE</t>
  </si>
  <si>
    <t>CUSTO</t>
  </si>
  <si>
    <t>PREÇO</t>
  </si>
  <si>
    <t>iss</t>
  </si>
  <si>
    <t>UNITÁRIO</t>
  </si>
  <si>
    <t>TOTAL ITEM</t>
  </si>
  <si>
    <t>pis</t>
  </si>
  <si>
    <t>cofins</t>
  </si>
  <si>
    <t>TOTAIS:</t>
  </si>
  <si>
    <t>CUSTO:</t>
  </si>
  <si>
    <t>PREÇO:</t>
  </si>
  <si>
    <t xml:space="preserve">                      Declaro para os devidos fins que os itens apresentados neste Orçamento Discriminativo estão com os quantitativos compatíveis com os projetos / especificações técnicas que compõem a proposta do referido Contrato de Repasse e os custos unitários previstos são iguais ou inferiores à mediana do SINAPI atendendo, portanto, à Lei de Diretrizes Orçamentárias - LDO em vigor. </t>
  </si>
  <si>
    <t>SERVIÇOS PRELIMINARES</t>
  </si>
  <si>
    <t>Papagaios</t>
  </si>
  <si>
    <r>
      <t xml:space="preserve"> BDI =</t>
    </r>
    <r>
      <rPr>
        <u/>
        <sz val="11"/>
        <rFont val="Arial"/>
        <family val="2"/>
      </rPr>
      <t xml:space="preserve"> (1+AC+R+G)X(1+DF)x(1+L)</t>
    </r>
    <r>
      <rPr>
        <sz val="11"/>
        <rFont val="Arial"/>
        <family val="2"/>
      </rPr>
      <t xml:space="preserve">)  -1
                                  1-T
  </t>
    </r>
    <r>
      <rPr>
        <u/>
        <sz val="11"/>
        <rFont val="Arial"/>
        <family val="2"/>
      </rPr>
      <t>Observação</t>
    </r>
    <r>
      <rPr>
        <sz val="11"/>
        <rFont val="Arial"/>
        <family val="2"/>
      </rPr>
      <t>:
  i)   Composição do BDI, intervalos admissíveis e Fórmula de cálculo nos termos do Acórdão 2622/2013  do TCU.</t>
    </r>
  </si>
  <si>
    <t>PREFEITURA MUNICIPAL DE PAPAGAIOS</t>
  </si>
  <si>
    <t>Observações:</t>
  </si>
  <si>
    <t>EMPREITADA POR PREÇO GLOBAL</t>
  </si>
  <si>
    <t xml:space="preserve">Responsável Técnico:KARINA ERICA DE OLIVEIRA </t>
  </si>
  <si>
    <t>CAU A42262-2</t>
  </si>
  <si>
    <t>SETOP</t>
  </si>
  <si>
    <t>CRONOGRAMA FÍSICO-FINANCEIRO</t>
  </si>
  <si>
    <t xml:space="preserve">PREFEITURA:MUNICIPAL DE PAPAGAIOS </t>
  </si>
  <si>
    <t>ETAPAS/DESCRIÇÃO</t>
  </si>
  <si>
    <t>FÍSICO/ FINANCEIRO</t>
  </si>
  <si>
    <t>TOTAL  ETAPAS</t>
  </si>
  <si>
    <t>MÊS 1</t>
  </si>
  <si>
    <t>MÊS 2</t>
  </si>
  <si>
    <t>MÊS 3</t>
  </si>
  <si>
    <t>Físico %</t>
  </si>
  <si>
    <t>Financeiro</t>
  </si>
  <si>
    <t>TOTAL</t>
  </si>
  <si>
    <t>CREA</t>
  </si>
  <si>
    <t>M2</t>
  </si>
  <si>
    <t>M</t>
  </si>
  <si>
    <t>ED-16660</t>
  </si>
  <si>
    <t>PISOS</t>
  </si>
  <si>
    <t>DIVERSOS</t>
  </si>
  <si>
    <t>MÊS 4</t>
  </si>
  <si>
    <t>MÊS 5</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</si>
  <si>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</si>
  <si>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3.1</t>
  </si>
  <si>
    <t>3.2</t>
  </si>
  <si>
    <t>3.3</t>
  </si>
  <si>
    <t>3.4</t>
  </si>
  <si>
    <t>OBRA: EXECUÇAO DE PISO</t>
  </si>
  <si>
    <t>LOCAL:PRAÇA PADRE WALDEMAR SN CENTRO PAPAGAIO</t>
  </si>
  <si>
    <t>CONTRAPISO DESEMPENADO COM ARGAMASSA, TRAÇO 1:3 (CIMENTO E 
AREIA), ESP. 20MM</t>
  </si>
  <si>
    <t>ED-50566</t>
  </si>
  <si>
    <t>EXECUÇAO DE REVESTIMENTO PEDRA SÃO TOME COM ARGAMASSA COLANTE (TIPO AC-II|UTILIZAÇÃO:AMBIENTES EXTERNOS)APLICAÇÃO DE REJUNTE CIMENTÍCIO COLORIDO INDUSTRIALIZADO PARA REVESTIMENTOS DE PAREDE/PISO COM JUNTAS DE ATÉ 3MM DE ESPESSURA , EXCLUSIVE PEDRA</t>
  </si>
  <si>
    <t>COMPOSIÇAO</t>
  </si>
  <si>
    <t>PINTURA ESMALTE EM TUBO GALVANIZADO, DUAS (2) DEMÃOS,
INCLUSIVE UMA (1) DEMÃO DE FUNDO ANTICORROSIVO</t>
  </si>
  <si>
    <t xml:space="preserve"> ED-50496</t>
  </si>
  <si>
    <t>DEGRAU DE PEDRA ARDÓSIA E = 20 MM, L = 30 CM, ASSENTADO
COM ARGAMASSA DE CIMENTO E AREIA SEM PENEIRAR TRAÇO 1:
4, INCLUSO ESPELHO E = 15 MM, H = 20 CM</t>
  </si>
  <si>
    <t>ED-50537</t>
  </si>
  <si>
    <t xml:space="preserve">PEITORIL DE ARDÓSIA E = 2 CM </t>
  </si>
  <si>
    <t xml:space="preserve"> ED-50993</t>
  </si>
  <si>
    <t>PISO</t>
  </si>
  <si>
    <t>CORRIMÃO INTERMEDIÁRIO SIMPLES EM TUBO GALVANIZADO,
COM COSTURA, CLASSE LEVE (NBR-5580), DIÂMETRO 1.1/2", ESP.
3MM, FIXADO EM PISO COM MONTANTE VERTICAL, DIÂMETRO 1.1/
2", INCLUSIVE SUPORTE PARA CORRIMÃO EM BARRA CHATA (1"X1
/2"), EXCLUSIVE PINTURA</t>
  </si>
  <si>
    <t>ED-31997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</si>
</sst>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quot;R$ &quot;* #,##0.00_);_(&quot;R$ &quot;* \(#,##0.00\);_(&quot;R$ &quot;* &quot;-&quot;??_);_(@_)"/>
    <numFmt numFmtId="165" formatCode="_(* #,##0.00_);_(* \(#,##0.00\);_(* &quot;-&quot;??_);_(@_)"/>
    <numFmt numFmtId="166" formatCode="[$-416]mmmm\-yyyy;@"/>
    <numFmt numFmtId="167" formatCode="#,##0.00_ ;\-#,##0.00\ "/>
    <numFmt numFmtId="168" formatCode="&quot;R$ &quot;#,##0.00"/>
  </numFmts>
  <fonts count="33" x14ac:knownFonts="1">
    <font>
      <sz val="10"/>
      <name val="Arial"/>
    </font>
    <font>
      <sz val="10"/>
      <name val="Arial"/>
      <family val="2"/>
    </font>
    <font>
      <b/>
      <sz val="10"/>
      <name val="Arial"/>
      <family val="2"/>
    </font>
    <font>
      <b/>
      <sz val="12"/>
      <name val="Arial"/>
      <family val="2"/>
    </font>
    <font>
      <sz val="10"/>
      <name val="Arial"/>
      <family val="2"/>
    </font>
    <font>
      <b/>
      <sz val="11"/>
      <name val="Arial"/>
      <family val="2"/>
    </font>
    <font>
      <sz val="9"/>
      <name val="Arial"/>
      <family val="2"/>
    </font>
    <font>
      <b/>
      <sz val="9"/>
      <name val="Arial"/>
      <family val="2"/>
    </font>
    <font>
      <b/>
      <sz val="9"/>
      <color indexed="9"/>
      <name val="Arial"/>
      <family val="2"/>
    </font>
    <font>
      <sz val="4"/>
      <name val="Arial"/>
      <family val="2"/>
    </font>
    <font>
      <sz val="9"/>
      <name val="Arial"/>
      <family val="2"/>
    </font>
    <font>
      <sz val="1"/>
      <name val="Arial"/>
      <family val="2"/>
    </font>
    <font>
      <sz val="9"/>
      <color rgb="FFFF0000"/>
      <name val="Arial"/>
      <family val="2"/>
    </font>
    <font>
      <b/>
      <sz val="16"/>
      <name val="Arial"/>
      <family val="2"/>
    </font>
    <font>
      <sz val="11"/>
      <name val="Arial"/>
      <family val="2"/>
    </font>
    <font>
      <u/>
      <sz val="11"/>
      <name val="Arial"/>
      <family val="2"/>
    </font>
    <font>
      <b/>
      <sz val="14"/>
      <name val="Arial"/>
      <family val="2"/>
    </font>
    <font>
      <b/>
      <sz val="18"/>
      <name val="Arial"/>
      <family val="2"/>
    </font>
    <font>
      <sz val="12"/>
      <name val="Arial"/>
      <family val="2"/>
    </font>
    <font>
      <sz val="14"/>
      <name val="Arial"/>
      <family val="2"/>
    </font>
    <font>
      <sz val="16"/>
      <name val="Arial"/>
      <family val="2"/>
    </font>
    <font>
      <sz val="9"/>
      <color indexed="8"/>
      <name val="Arial"/>
      <family val="2"/>
    </font>
    <font>
      <b/>
      <sz val="9"/>
      <color indexed="8"/>
      <name val="Arial"/>
      <family val="2"/>
    </font>
    <font>
      <sz val="8"/>
      <name val="Arial"/>
      <family val="2"/>
    </font>
    <font>
      <b/>
      <sz val="16"/>
      <color rgb="FFFF0000"/>
      <name val="Arial"/>
      <family val="2"/>
    </font>
    <font>
      <sz val="11"/>
      <name val="Calibri"/>
      <family val="2"/>
    </font>
    <font>
      <sz val="10"/>
      <name val="Calibri"/>
      <family val="2"/>
    </font>
    <font>
      <sz val="9"/>
      <name val="Calibri"/>
      <family val="2"/>
    </font>
    <font>
      <sz val="18"/>
      <name val="Calibri"/>
      <family val="2"/>
    </font>
    <font>
      <b/>
      <sz val="18"/>
      <name val="Calibri"/>
      <family val="2"/>
    </font>
    <font>
      <sz val="18"/>
      <name val="Arial"/>
      <family val="2"/>
    </font>
    <font>
      <b/>
      <sz val="18"/>
      <color rgb="FFFF0000"/>
      <name val="Arial"/>
      <family val="2"/>
    </font>
    <font>
      <b/>
      <sz val="16"/>
      <name val="Calibri"/>
      <family val="2"/>
    </font>
  </fonts>
  <fills count="10">
    <fill>
      <patternFill patternType="none"/>
    </fill>
    <fill>
      <patternFill patternType="gray125"/>
    </fill>
    <fill>
      <patternFill patternType="solid">
        <fgColor indexed="56"/>
        <bgColor indexed="64"/>
      </patternFill>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9"/>
        <bgColor indexed="64"/>
      </patternFill>
    </fill>
  </fills>
  <borders count="84">
    <border>
      <left/>
      <right/>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s>
  <cellStyleXfs count="11">
    <xf numFmtId="0" fontId="0" fillId="0" borderId="0"/>
    <xf numFmtId="164" fontId="4" fillId="0" borderId="0" applyFont="0" applyFill="0" applyBorder="0" applyAlignment="0" applyProtection="0"/>
    <xf numFmtId="0" fontId="4" fillId="0" borderId="0"/>
    <xf numFmtId="9" fontId="1" fillId="0" borderId="0" applyFont="0" applyFill="0" applyBorder="0" applyAlignment="0" applyProtection="0"/>
    <xf numFmtId="9" fontId="4"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cellStyleXfs>
  <cellXfs count="418">
    <xf numFmtId="0" fontId="0" fillId="0" borderId="0" xfId="0"/>
    <xf numFmtId="0" fontId="6" fillId="6" borderId="0" xfId="0" applyFont="1" applyFill="1" applyAlignment="1">
      <alignment horizontal="left" vertical="center"/>
    </xf>
    <xf numFmtId="0" fontId="6" fillId="6" borderId="0" xfId="0" applyFont="1" applyFill="1" applyAlignment="1">
      <alignment vertical="center"/>
    </xf>
    <xf numFmtId="0" fontId="6" fillId="0" borderId="0" xfId="0" applyFont="1" applyAlignment="1">
      <alignment vertical="center"/>
    </xf>
    <xf numFmtId="0" fontId="6" fillId="0" borderId="0" xfId="0" applyFont="1" applyAlignment="1">
      <alignment horizontal="center" vertical="center"/>
    </xf>
    <xf numFmtId="0" fontId="7" fillId="6" borderId="0" xfId="0" applyFont="1" applyFill="1" applyAlignment="1">
      <alignment horizontal="left" vertical="center"/>
    </xf>
    <xf numFmtId="0" fontId="6" fillId="6" borderId="11" xfId="0" applyFont="1" applyFill="1" applyBorder="1" applyAlignment="1">
      <alignment horizontal="left" vertical="center"/>
    </xf>
    <xf numFmtId="0" fontId="9" fillId="6" borderId="0" xfId="0" applyFont="1" applyFill="1" applyAlignment="1">
      <alignment horizontal="left" vertical="center"/>
    </xf>
    <xf numFmtId="0" fontId="9" fillId="0" borderId="0" xfId="0" applyFont="1" applyAlignment="1">
      <alignment vertical="center"/>
    </xf>
    <xf numFmtId="0" fontId="9" fillId="0" borderId="0" xfId="0" applyFont="1" applyAlignment="1">
      <alignment horizontal="center" vertical="center"/>
    </xf>
    <xf numFmtId="0" fontId="6" fillId="6" borderId="0" xfId="0" applyFont="1" applyFill="1" applyAlignment="1">
      <alignment horizontal="centerContinuous" vertical="center"/>
    </xf>
    <xf numFmtId="0" fontId="6" fillId="6" borderId="11" xfId="0" applyFont="1" applyFill="1" applyBorder="1" applyAlignment="1">
      <alignment vertical="center"/>
    </xf>
    <xf numFmtId="0" fontId="9" fillId="6" borderId="0" xfId="0" applyFont="1" applyFill="1" applyAlignment="1">
      <alignment vertical="center"/>
    </xf>
    <xf numFmtId="0" fontId="6" fillId="0" borderId="0" xfId="0" applyFont="1" applyAlignment="1" applyProtection="1">
      <alignment vertical="center"/>
      <protection locked="0"/>
    </xf>
    <xf numFmtId="0" fontId="6" fillId="6" borderId="21" xfId="0" applyFont="1" applyFill="1" applyBorder="1" applyAlignment="1">
      <alignment horizontal="left" vertical="center"/>
    </xf>
    <xf numFmtId="10" fontId="6" fillId="6" borderId="20" xfId="0" applyNumberFormat="1" applyFont="1" applyFill="1" applyBorder="1" applyAlignment="1">
      <alignment vertical="center"/>
    </xf>
    <xf numFmtId="0" fontId="6" fillId="6" borderId="21" xfId="0" applyFont="1" applyFill="1" applyBorder="1" applyAlignment="1">
      <alignment horizontal="center" vertical="center"/>
    </xf>
    <xf numFmtId="0" fontId="6" fillId="6" borderId="20" xfId="0" applyFont="1" applyFill="1" applyBorder="1" applyAlignment="1">
      <alignment vertical="center"/>
    </xf>
    <xf numFmtId="0" fontId="6" fillId="6" borderId="21" xfId="0" applyFont="1" applyFill="1" applyBorder="1" applyAlignment="1">
      <alignment vertical="center"/>
    </xf>
    <xf numFmtId="0" fontId="6" fillId="6" borderId="23" xfId="0" applyFont="1" applyFill="1" applyBorder="1" applyAlignment="1">
      <alignment horizontal="left" vertical="center"/>
    </xf>
    <xf numFmtId="10" fontId="6" fillId="6" borderId="22" xfId="0" applyNumberFormat="1" applyFont="1" applyFill="1" applyBorder="1" applyAlignment="1">
      <alignment vertical="center"/>
    </xf>
    <xf numFmtId="0" fontId="6" fillId="6" borderId="23" xfId="0" applyFont="1" applyFill="1" applyBorder="1" applyAlignment="1">
      <alignment horizontal="center" vertical="center"/>
    </xf>
    <xf numFmtId="0" fontId="6" fillId="6" borderId="22" xfId="0" applyFont="1" applyFill="1" applyBorder="1" applyAlignment="1">
      <alignment vertical="center"/>
    </xf>
    <xf numFmtId="0" fontId="6" fillId="6" borderId="23" xfId="0" applyFont="1" applyFill="1" applyBorder="1" applyAlignment="1">
      <alignment vertical="center"/>
    </xf>
    <xf numFmtId="0" fontId="6" fillId="6" borderId="25" xfId="0" applyFont="1" applyFill="1" applyBorder="1" applyAlignment="1">
      <alignment horizontal="left" vertical="center"/>
    </xf>
    <xf numFmtId="0" fontId="6" fillId="6" borderId="25" xfId="0" applyFont="1" applyFill="1" applyBorder="1" applyAlignment="1">
      <alignment horizontal="center" vertical="center"/>
    </xf>
    <xf numFmtId="0" fontId="6" fillId="6" borderId="24" xfId="0" applyFont="1" applyFill="1" applyBorder="1" applyAlignment="1">
      <alignment vertical="center"/>
    </xf>
    <xf numFmtId="0" fontId="6" fillId="6" borderId="25" xfId="0" applyFont="1" applyFill="1" applyBorder="1" applyAlignment="1">
      <alignment vertical="center"/>
    </xf>
    <xf numFmtId="0" fontId="6" fillId="0" borderId="9" xfId="0" applyFont="1" applyBorder="1" applyAlignment="1">
      <alignment horizontal="center" vertical="center"/>
    </xf>
    <xf numFmtId="10" fontId="6" fillId="0" borderId="9" xfId="3" applyNumberFormat="1" applyFont="1" applyBorder="1" applyAlignment="1" applyProtection="1">
      <alignment vertical="center"/>
    </xf>
    <xf numFmtId="4" fontId="6" fillId="0" borderId="0" xfId="0" applyNumberFormat="1" applyFont="1" applyAlignment="1">
      <alignment vertical="center"/>
    </xf>
    <xf numFmtId="0" fontId="11" fillId="0" borderId="0" xfId="0" applyFont="1" applyAlignment="1">
      <alignment vertical="center"/>
    </xf>
    <xf numFmtId="0" fontId="11" fillId="0" borderId="0" xfId="0" applyFont="1" applyAlignment="1">
      <alignment horizontal="center" vertical="center"/>
    </xf>
    <xf numFmtId="0" fontId="0" fillId="0" borderId="0" xfId="0" applyAlignment="1">
      <alignment vertical="center"/>
    </xf>
    <xf numFmtId="0" fontId="6" fillId="0" borderId="0" xfId="0" applyFont="1" applyAlignment="1">
      <alignment horizontal="left" vertical="center"/>
    </xf>
    <xf numFmtId="43" fontId="6" fillId="0" borderId="0" xfId="0" applyNumberFormat="1" applyFont="1" applyAlignment="1">
      <alignment vertical="center"/>
    </xf>
    <xf numFmtId="0" fontId="6" fillId="6" borderId="25" xfId="0" applyFont="1" applyFill="1" applyBorder="1" applyAlignment="1">
      <alignment horizontal="right" vertical="center"/>
    </xf>
    <xf numFmtId="9" fontId="6" fillId="6" borderId="25" xfId="0" applyNumberFormat="1" applyFont="1" applyFill="1" applyBorder="1" applyAlignment="1">
      <alignment horizontal="left" vertical="center"/>
    </xf>
    <xf numFmtId="0" fontId="8" fillId="2" borderId="0" xfId="0" applyFont="1" applyFill="1" applyAlignment="1">
      <alignment horizontal="left" vertical="center"/>
    </xf>
    <xf numFmtId="0" fontId="6" fillId="6" borderId="17" xfId="0" applyFont="1" applyFill="1" applyBorder="1" applyAlignment="1">
      <alignment horizontal="left" vertical="center"/>
    </xf>
    <xf numFmtId="0" fontId="6" fillId="6" borderId="17" xfId="0" applyFont="1" applyFill="1" applyBorder="1" applyAlignment="1">
      <alignment vertical="center"/>
    </xf>
    <xf numFmtId="0" fontId="6" fillId="6" borderId="19" xfId="0" applyFont="1" applyFill="1" applyBorder="1" applyAlignment="1">
      <alignment horizontal="left" vertical="center"/>
    </xf>
    <xf numFmtId="0" fontId="6" fillId="6" borderId="19" xfId="0" applyFont="1" applyFill="1" applyBorder="1" applyAlignment="1">
      <alignment vertical="center"/>
    </xf>
    <xf numFmtId="0" fontId="16" fillId="6" borderId="19" xfId="0" applyFont="1" applyFill="1" applyBorder="1" applyAlignment="1">
      <alignment horizontal="left" vertical="center"/>
    </xf>
    <xf numFmtId="0" fontId="0" fillId="6" borderId="0" xfId="0" applyFill="1" applyAlignment="1">
      <alignment vertical="center"/>
    </xf>
    <xf numFmtId="0" fontId="0" fillId="6" borderId="17" xfId="0" applyFill="1" applyBorder="1" applyAlignment="1">
      <alignment vertical="center"/>
    </xf>
    <xf numFmtId="0" fontId="1" fillId="6" borderId="17" xfId="0" applyFont="1" applyFill="1" applyBorder="1" applyAlignment="1">
      <alignment vertical="center"/>
    </xf>
    <xf numFmtId="0" fontId="6" fillId="6" borderId="7" xfId="0" applyFont="1" applyFill="1" applyBorder="1" applyAlignment="1">
      <alignment horizontal="left" vertical="center"/>
    </xf>
    <xf numFmtId="0" fontId="6" fillId="6" borderId="8" xfId="0" applyFont="1" applyFill="1" applyBorder="1" applyAlignment="1">
      <alignment horizontal="left" vertical="center"/>
    </xf>
    <xf numFmtId="0" fontId="6" fillId="6" borderId="8" xfId="0" applyFont="1" applyFill="1" applyBorder="1" applyAlignment="1">
      <alignment vertical="center"/>
    </xf>
    <xf numFmtId="0" fontId="6" fillId="6" borderId="12" xfId="0" applyFont="1" applyFill="1" applyBorder="1" applyAlignment="1">
      <alignment vertical="center"/>
    </xf>
    <xf numFmtId="0" fontId="6" fillId="6" borderId="1" xfId="0" applyFont="1" applyFill="1" applyBorder="1" applyAlignment="1">
      <alignment vertical="center"/>
    </xf>
    <xf numFmtId="0" fontId="7" fillId="6" borderId="0" xfId="0" applyFont="1" applyFill="1" applyAlignment="1">
      <alignment vertical="center"/>
    </xf>
    <xf numFmtId="0" fontId="6" fillId="6" borderId="5" xfId="0" applyFont="1" applyFill="1" applyBorder="1" applyAlignment="1">
      <alignment vertical="center"/>
    </xf>
    <xf numFmtId="0" fontId="7" fillId="6" borderId="1" xfId="0" applyFont="1" applyFill="1" applyBorder="1" applyAlignment="1">
      <alignment horizontal="left" vertical="center"/>
    </xf>
    <xf numFmtId="0" fontId="6" fillId="6" borderId="1" xfId="0" applyFont="1" applyFill="1" applyBorder="1" applyAlignment="1">
      <alignment horizontal="left" vertical="center"/>
    </xf>
    <xf numFmtId="0" fontId="9" fillId="6" borderId="1" xfId="0" applyFont="1" applyFill="1" applyBorder="1" applyAlignment="1">
      <alignment horizontal="left" vertical="center"/>
    </xf>
    <xf numFmtId="0" fontId="9" fillId="6" borderId="5" xfId="0" applyFont="1" applyFill="1" applyBorder="1" applyAlignment="1">
      <alignment vertical="center"/>
    </xf>
    <xf numFmtId="0" fontId="0" fillId="6" borderId="5" xfId="0" applyFill="1" applyBorder="1" applyAlignment="1">
      <alignment vertical="center"/>
    </xf>
    <xf numFmtId="0" fontId="6" fillId="6" borderId="49" xfId="0" applyFont="1" applyFill="1" applyBorder="1" applyAlignment="1">
      <alignment horizontal="left" vertical="center"/>
    </xf>
    <xf numFmtId="0" fontId="6" fillId="6" borderId="58" xfId="0" applyFont="1" applyFill="1" applyBorder="1" applyAlignment="1">
      <alignment vertical="center"/>
    </xf>
    <xf numFmtId="0" fontId="6" fillId="6" borderId="57" xfId="0" applyFont="1" applyFill="1" applyBorder="1" applyAlignment="1">
      <alignment vertical="center"/>
    </xf>
    <xf numFmtId="0" fontId="6" fillId="6" borderId="59" xfId="0" applyFont="1" applyFill="1" applyBorder="1" applyAlignment="1">
      <alignment horizontal="left" vertical="center"/>
    </xf>
    <xf numFmtId="0" fontId="6" fillId="6" borderId="60" xfId="0" applyFont="1" applyFill="1" applyBorder="1" applyAlignment="1">
      <alignment horizontal="left" vertical="center"/>
    </xf>
    <xf numFmtId="0" fontId="6" fillId="6" borderId="61" xfId="0" applyFont="1" applyFill="1" applyBorder="1" applyAlignment="1">
      <alignment horizontal="left" vertical="center"/>
    </xf>
    <xf numFmtId="0" fontId="6" fillId="8" borderId="31" xfId="0" applyFont="1" applyFill="1" applyBorder="1" applyAlignment="1" applyProtection="1">
      <alignment horizontal="center" vertical="center"/>
      <protection locked="0"/>
    </xf>
    <xf numFmtId="0" fontId="10" fillId="8" borderId="60" xfId="0" applyFont="1" applyFill="1" applyBorder="1" applyAlignment="1" applyProtection="1">
      <alignment vertical="center"/>
      <protection locked="0"/>
    </xf>
    <xf numFmtId="0" fontId="0" fillId="6" borderId="49" xfId="0" applyFill="1" applyBorder="1" applyAlignment="1">
      <alignment vertical="center"/>
    </xf>
    <xf numFmtId="0" fontId="0" fillId="6" borderId="58" xfId="0" applyFill="1" applyBorder="1" applyAlignment="1">
      <alignment vertical="center"/>
    </xf>
    <xf numFmtId="0" fontId="0" fillId="6" borderId="1" xfId="0" applyFill="1" applyBorder="1" applyAlignment="1">
      <alignment vertical="center"/>
    </xf>
    <xf numFmtId="0" fontId="0" fillId="6" borderId="30" xfId="0" applyFill="1" applyBorder="1" applyAlignment="1">
      <alignment vertical="center"/>
    </xf>
    <xf numFmtId="0" fontId="0" fillId="6" borderId="6" xfId="0" applyFill="1" applyBorder="1" applyAlignment="1">
      <alignment vertical="center"/>
    </xf>
    <xf numFmtId="0" fontId="1" fillId="6" borderId="6" xfId="0" applyFont="1" applyFill="1" applyBorder="1" applyAlignment="1">
      <alignment vertical="center"/>
    </xf>
    <xf numFmtId="0" fontId="0" fillId="6" borderId="67" xfId="0" applyFill="1" applyBorder="1" applyAlignment="1">
      <alignment vertical="center"/>
    </xf>
    <xf numFmtId="0" fontId="20" fillId="3" borderId="49" xfId="0" applyFont="1" applyFill="1" applyBorder="1" applyAlignment="1">
      <alignment vertical="center"/>
    </xf>
    <xf numFmtId="0" fontId="20" fillId="3" borderId="17" xfId="0" applyFont="1" applyFill="1" applyBorder="1" applyAlignment="1">
      <alignment vertical="center"/>
    </xf>
    <xf numFmtId="0" fontId="13" fillId="3" borderId="26" xfId="0" applyFont="1" applyFill="1" applyBorder="1" applyAlignment="1">
      <alignment horizontal="right" vertical="center"/>
    </xf>
    <xf numFmtId="0" fontId="0" fillId="9" borderId="0" xfId="0" applyFill="1"/>
    <xf numFmtId="0" fontId="0" fillId="9" borderId="0" xfId="0" applyFill="1" applyAlignment="1">
      <alignment wrapText="1"/>
    </xf>
    <xf numFmtId="0" fontId="2" fillId="9" borderId="45" xfId="0" applyFont="1" applyFill="1" applyBorder="1" applyAlignment="1">
      <alignment horizontal="center" vertical="center"/>
    </xf>
    <xf numFmtId="0" fontId="2" fillId="9" borderId="46" xfId="0" applyFont="1" applyFill="1" applyBorder="1" applyAlignment="1">
      <alignment horizontal="center" vertical="center"/>
    </xf>
    <xf numFmtId="0" fontId="2" fillId="9" borderId="46" xfId="0" applyFont="1" applyFill="1" applyBorder="1" applyAlignment="1">
      <alignment horizontal="center" vertical="center" wrapText="1"/>
    </xf>
    <xf numFmtId="49" fontId="21" fillId="9" borderId="72" xfId="0" applyNumberFormat="1" applyFont="1" applyFill="1" applyBorder="1" applyAlignment="1">
      <alignment horizontal="center" vertical="top" wrapText="1"/>
    </xf>
    <xf numFmtId="10" fontId="21" fillId="9" borderId="72" xfId="0" applyNumberFormat="1" applyFont="1" applyFill="1" applyBorder="1" applyAlignment="1">
      <alignment vertical="top" wrapText="1"/>
    </xf>
    <xf numFmtId="49" fontId="21" fillId="9" borderId="14" xfId="0" applyNumberFormat="1" applyFont="1" applyFill="1" applyBorder="1" applyAlignment="1">
      <alignment horizontal="center" vertical="top" wrapText="1"/>
    </xf>
    <xf numFmtId="4" fontId="21" fillId="9" borderId="14" xfId="0" applyNumberFormat="1" applyFont="1" applyFill="1" applyBorder="1" applyAlignment="1">
      <alignment vertical="top" wrapText="1"/>
    </xf>
    <xf numFmtId="49" fontId="21" fillId="9" borderId="74" xfId="0" applyNumberFormat="1" applyFont="1" applyFill="1" applyBorder="1" applyAlignment="1">
      <alignment horizontal="center" vertical="top" wrapText="1"/>
    </xf>
    <xf numFmtId="49" fontId="22" fillId="9" borderId="28" xfId="0" applyNumberFormat="1" applyFont="1" applyFill="1" applyBorder="1" applyAlignment="1">
      <alignment horizontal="center" vertical="top" wrapText="1"/>
    </xf>
    <xf numFmtId="10" fontId="22" fillId="9" borderId="28" xfId="0" applyNumberFormat="1" applyFont="1" applyFill="1" applyBorder="1" applyAlignment="1">
      <alignment vertical="top" wrapText="1"/>
    </xf>
    <xf numFmtId="49" fontId="22" fillId="9" borderId="75" xfId="0" applyNumberFormat="1" applyFont="1" applyFill="1" applyBorder="1" applyAlignment="1">
      <alignment horizontal="center" vertical="top" wrapText="1"/>
    </xf>
    <xf numFmtId="168" fontId="22" fillId="9" borderId="75" xfId="0" applyNumberFormat="1" applyFont="1" applyFill="1" applyBorder="1" applyAlignment="1">
      <alignment vertical="top" wrapText="1"/>
    </xf>
    <xf numFmtId="0" fontId="0" fillId="9" borderId="0" xfId="0" applyFill="1" applyAlignment="1">
      <alignment vertical="center"/>
    </xf>
    <xf numFmtId="0" fontId="0" fillId="9" borderId="0" xfId="0" applyFill="1" applyAlignment="1">
      <alignment vertical="center" wrapText="1"/>
    </xf>
    <xf numFmtId="0" fontId="2" fillId="9" borderId="7" xfId="0" applyFont="1" applyFill="1" applyBorder="1" applyAlignment="1">
      <alignment wrapText="1"/>
    </xf>
    <xf numFmtId="0" fontId="2" fillId="9" borderId="8" xfId="0" applyFont="1" applyFill="1" applyBorder="1" applyAlignment="1">
      <alignment wrapText="1"/>
    </xf>
    <xf numFmtId="0" fontId="2" fillId="9" borderId="76" xfId="0" applyFont="1" applyFill="1" applyBorder="1" applyAlignment="1">
      <alignment wrapText="1"/>
    </xf>
    <xf numFmtId="0" fontId="2" fillId="9" borderId="1" xfId="0" applyFont="1" applyFill="1" applyBorder="1" applyAlignment="1">
      <alignment wrapText="1"/>
    </xf>
    <xf numFmtId="0" fontId="0" fillId="0" borderId="19" xfId="0" applyBorder="1" applyAlignment="1">
      <alignment vertical="center"/>
    </xf>
    <xf numFmtId="0" fontId="2" fillId="9" borderId="0" xfId="0" applyFont="1" applyFill="1" applyAlignment="1">
      <alignment wrapText="1"/>
    </xf>
    <xf numFmtId="0" fontId="2" fillId="9" borderId="19" xfId="0" applyFont="1" applyFill="1" applyBorder="1" applyAlignment="1">
      <alignment wrapText="1"/>
    </xf>
    <xf numFmtId="0" fontId="0" fillId="0" borderId="15" xfId="0" applyBorder="1" applyAlignment="1">
      <alignment vertical="center"/>
    </xf>
    <xf numFmtId="0" fontId="2" fillId="9" borderId="1" xfId="0" applyFont="1" applyFill="1" applyBorder="1"/>
    <xf numFmtId="0" fontId="23" fillId="0" borderId="15" xfId="0" applyFont="1" applyBorder="1" applyAlignment="1">
      <alignment vertical="center"/>
    </xf>
    <xf numFmtId="0" fontId="1" fillId="9" borderId="1" xfId="0" applyFont="1" applyFill="1" applyBorder="1"/>
    <xf numFmtId="0" fontId="1" fillId="9" borderId="0" xfId="0" applyFont="1" applyFill="1"/>
    <xf numFmtId="0" fontId="0" fillId="9" borderId="15" xfId="0" applyFill="1" applyBorder="1"/>
    <xf numFmtId="0" fontId="7" fillId="9" borderId="1" xfId="0" applyFont="1" applyFill="1" applyBorder="1"/>
    <xf numFmtId="0" fontId="7" fillId="9" borderId="0" xfId="0" applyFont="1" applyFill="1" applyAlignment="1">
      <alignment wrapText="1"/>
    </xf>
    <xf numFmtId="0" fontId="2" fillId="9" borderId="0" xfId="0" applyFont="1" applyFill="1" applyAlignment="1">
      <alignment horizontal="right"/>
    </xf>
    <xf numFmtId="0" fontId="23" fillId="0" borderId="17" xfId="0" applyFont="1" applyBorder="1" applyAlignment="1">
      <alignment horizontal="center" vertical="center"/>
    </xf>
    <xf numFmtId="0" fontId="0" fillId="0" borderId="19" xfId="0" applyBorder="1" applyAlignment="1">
      <alignment horizontal="center" vertical="center"/>
    </xf>
    <xf numFmtId="4" fontId="12" fillId="0" borderId="0" xfId="5" applyNumberFormat="1" applyFont="1" applyFill="1" applyBorder="1" applyAlignment="1" applyProtection="1">
      <alignment horizontal="right" vertical="center"/>
      <protection locked="0"/>
    </xf>
    <xf numFmtId="0" fontId="2" fillId="9" borderId="50" xfId="0" applyFont="1" applyFill="1" applyBorder="1" applyAlignment="1">
      <alignment horizontal="center" vertical="center"/>
    </xf>
    <xf numFmtId="10" fontId="21" fillId="9" borderId="81" xfId="0" applyNumberFormat="1" applyFont="1" applyFill="1" applyBorder="1" applyAlignment="1">
      <alignment vertical="top" wrapText="1"/>
    </xf>
    <xf numFmtId="4" fontId="21" fillId="9" borderId="64" xfId="0" applyNumberFormat="1" applyFont="1" applyFill="1" applyBorder="1" applyAlignment="1">
      <alignment vertical="top" wrapText="1"/>
    </xf>
    <xf numFmtId="10" fontId="22" fillId="9" borderId="82" xfId="0" applyNumberFormat="1" applyFont="1" applyFill="1" applyBorder="1" applyAlignment="1">
      <alignment vertical="top" wrapText="1"/>
    </xf>
    <xf numFmtId="168" fontId="22" fillId="9" borderId="83" xfId="0" applyNumberFormat="1" applyFont="1" applyFill="1" applyBorder="1" applyAlignment="1">
      <alignment vertical="top" wrapText="1"/>
    </xf>
    <xf numFmtId="0" fontId="0" fillId="9" borderId="1" xfId="0" applyFill="1" applyBorder="1" applyAlignment="1">
      <alignment vertical="center"/>
    </xf>
    <xf numFmtId="0" fontId="0" fillId="9" borderId="5" xfId="0" applyFill="1" applyBorder="1" applyAlignment="1">
      <alignment vertical="center"/>
    </xf>
    <xf numFmtId="0" fontId="6" fillId="9" borderId="30" xfId="0" applyFont="1" applyFill="1" applyBorder="1"/>
    <xf numFmtId="0" fontId="23" fillId="0" borderId="53" xfId="0" applyFont="1" applyBorder="1" applyAlignment="1">
      <alignment horizontal="center" vertical="center"/>
    </xf>
    <xf numFmtId="0" fontId="6" fillId="9" borderId="6" xfId="0" applyFont="1" applyFill="1" applyBorder="1" applyAlignment="1">
      <alignment wrapText="1"/>
    </xf>
    <xf numFmtId="0" fontId="0" fillId="9" borderId="6" xfId="0" applyFill="1" applyBorder="1"/>
    <xf numFmtId="0" fontId="0" fillId="9" borderId="48" xfId="0" applyFill="1" applyBorder="1"/>
    <xf numFmtId="0" fontId="0" fillId="0" borderId="7" xfId="0" applyBorder="1" applyAlignment="1">
      <alignment vertical="center"/>
    </xf>
    <xf numFmtId="0" fontId="0" fillId="9" borderId="8" xfId="0" applyFill="1" applyBorder="1" applyAlignment="1">
      <alignment vertical="center"/>
    </xf>
    <xf numFmtId="0" fontId="0" fillId="9" borderId="8" xfId="0" applyFill="1" applyBorder="1" applyAlignment="1">
      <alignment vertical="center" wrapText="1"/>
    </xf>
    <xf numFmtId="0" fontId="0" fillId="9" borderId="12" xfId="0" applyFill="1" applyBorder="1" applyAlignment="1">
      <alignment vertical="center"/>
    </xf>
    <xf numFmtId="0" fontId="14" fillId="8" borderId="31" xfId="0" applyFont="1" applyFill="1" applyBorder="1" applyAlignment="1" applyProtection="1">
      <alignment horizontal="center" vertical="center"/>
      <protection locked="0"/>
    </xf>
    <xf numFmtId="0" fontId="14" fillId="6" borderId="41" xfId="0" applyFont="1" applyFill="1" applyBorder="1" applyAlignment="1">
      <alignment horizontal="left" vertical="center"/>
    </xf>
    <xf numFmtId="10" fontId="22" fillId="9" borderId="72" xfId="0" applyNumberFormat="1" applyFont="1" applyFill="1" applyBorder="1" applyAlignment="1">
      <alignment vertical="top" wrapText="1"/>
    </xf>
    <xf numFmtId="4" fontId="22" fillId="9" borderId="14" xfId="0" applyNumberFormat="1" applyFont="1" applyFill="1" applyBorder="1" applyAlignment="1">
      <alignment vertical="top" wrapText="1"/>
    </xf>
    <xf numFmtId="0" fontId="17" fillId="7" borderId="31" xfId="0" applyFont="1" applyFill="1" applyBorder="1" applyAlignment="1" applyProtection="1">
      <alignment horizontal="center" vertical="center"/>
      <protection locked="0"/>
    </xf>
    <xf numFmtId="0" fontId="17" fillId="7" borderId="38" xfId="0" applyFont="1" applyFill="1" applyBorder="1" applyAlignment="1" applyProtection="1">
      <alignment horizontal="center" vertical="center"/>
      <protection locked="0"/>
    </xf>
    <xf numFmtId="0" fontId="32" fillId="3" borderId="16" xfId="0" applyFont="1" applyFill="1" applyBorder="1" applyAlignment="1">
      <alignment vertical="center"/>
    </xf>
    <xf numFmtId="0" fontId="32" fillId="3" borderId="26" xfId="0" applyFont="1" applyFill="1" applyBorder="1" applyAlignment="1">
      <alignment vertical="center"/>
    </xf>
    <xf numFmtId="0" fontId="32" fillId="3" borderId="17" xfId="0" applyFont="1" applyFill="1" applyBorder="1" applyAlignment="1">
      <alignment vertical="center"/>
    </xf>
    <xf numFmtId="0" fontId="32" fillId="3" borderId="11" xfId="0" applyFont="1" applyFill="1" applyBorder="1" applyAlignment="1">
      <alignment vertical="center"/>
    </xf>
    <xf numFmtId="0" fontId="32" fillId="3" borderId="15" xfId="0" applyFont="1" applyFill="1" applyBorder="1" applyAlignment="1">
      <alignment vertical="center"/>
    </xf>
    <xf numFmtId="0" fontId="32" fillId="3" borderId="18" xfId="0" applyFont="1" applyFill="1" applyBorder="1" applyAlignment="1">
      <alignment vertical="center"/>
    </xf>
    <xf numFmtId="0" fontId="32" fillId="3" borderId="27" xfId="0" applyFont="1" applyFill="1" applyBorder="1" applyAlignment="1">
      <alignment vertical="center"/>
    </xf>
    <xf numFmtId="0" fontId="32" fillId="3" borderId="19" xfId="0" applyFont="1" applyFill="1" applyBorder="1" applyAlignment="1">
      <alignment vertical="center"/>
    </xf>
    <xf numFmtId="0" fontId="25" fillId="8" borderId="22" xfId="0" applyFont="1" applyFill="1" applyBorder="1" applyAlignment="1" applyProtection="1">
      <alignment horizontal="center" vertical="center"/>
      <protection locked="0"/>
    </xf>
    <xf numFmtId="0" fontId="25" fillId="8" borderId="29" xfId="0" applyFont="1" applyFill="1" applyBorder="1" applyAlignment="1" applyProtection="1">
      <alignment horizontal="center" vertical="center"/>
      <protection locked="0"/>
    </xf>
    <xf numFmtId="4" fontId="20" fillId="8" borderId="22" xfId="0" applyNumberFormat="1" applyFont="1" applyFill="1" applyBorder="1" applyAlignment="1" applyProtection="1">
      <alignment horizontal="right" vertical="center"/>
      <protection locked="0"/>
    </xf>
    <xf numFmtId="4" fontId="20" fillId="8" borderId="23" xfId="0" applyNumberFormat="1" applyFont="1" applyFill="1" applyBorder="1" applyAlignment="1" applyProtection="1">
      <alignment horizontal="right" vertical="center"/>
      <protection locked="0"/>
    </xf>
    <xf numFmtId="4" fontId="20" fillId="8" borderId="29" xfId="0" applyNumberFormat="1" applyFont="1" applyFill="1" applyBorder="1" applyAlignment="1" applyProtection="1">
      <alignment horizontal="right" vertical="center"/>
      <protection locked="0"/>
    </xf>
    <xf numFmtId="4" fontId="24" fillId="0" borderId="22" xfId="5" applyNumberFormat="1" applyFont="1" applyFill="1" applyBorder="1" applyAlignment="1" applyProtection="1">
      <alignment horizontal="right" vertical="center" wrapText="1"/>
      <protection locked="0"/>
    </xf>
    <xf numFmtId="4" fontId="24" fillId="0" borderId="23" xfId="5" applyNumberFormat="1" applyFont="1" applyFill="1" applyBorder="1" applyAlignment="1" applyProtection="1">
      <alignment horizontal="right" vertical="center" wrapText="1"/>
      <protection locked="0"/>
    </xf>
    <xf numFmtId="4" fontId="24" fillId="0" borderId="29" xfId="5" applyNumberFormat="1" applyFont="1" applyFill="1" applyBorder="1" applyAlignment="1" applyProtection="1">
      <alignment horizontal="right" vertical="center" wrapText="1"/>
      <protection locked="0"/>
    </xf>
    <xf numFmtId="4" fontId="20" fillId="0" borderId="22" xfId="5" applyNumberFormat="1" applyFont="1" applyFill="1" applyBorder="1" applyAlignment="1" applyProtection="1">
      <alignment horizontal="right" vertical="center"/>
    </xf>
    <xf numFmtId="4" fontId="20" fillId="0" borderId="23" xfId="5" applyNumberFormat="1" applyFont="1" applyFill="1" applyBorder="1" applyAlignment="1" applyProtection="1">
      <alignment horizontal="right" vertical="center"/>
    </xf>
    <xf numFmtId="4" fontId="20" fillId="0" borderId="65" xfId="5" applyNumberFormat="1" applyFont="1" applyFill="1" applyBorder="1" applyAlignment="1" applyProtection="1">
      <alignment horizontal="right" vertical="center"/>
    </xf>
    <xf numFmtId="4" fontId="31" fillId="7" borderId="22" xfId="5" applyNumberFormat="1" applyFont="1" applyFill="1" applyBorder="1" applyAlignment="1" applyProtection="1">
      <alignment horizontal="right" vertical="center"/>
      <protection locked="0"/>
    </xf>
    <xf numFmtId="4" fontId="31" fillId="7" borderId="23" xfId="5" applyNumberFormat="1" applyFont="1" applyFill="1" applyBorder="1" applyAlignment="1" applyProtection="1">
      <alignment horizontal="right" vertical="center"/>
      <protection locked="0"/>
    </xf>
    <xf numFmtId="4" fontId="31" fillId="7" borderId="29" xfId="5" applyNumberFormat="1" applyFont="1" applyFill="1" applyBorder="1" applyAlignment="1" applyProtection="1">
      <alignment horizontal="right" vertical="center"/>
      <protection locked="0"/>
    </xf>
    <xf numFmtId="4" fontId="20" fillId="5" borderId="14" xfId="5" applyNumberFormat="1" applyFont="1" applyFill="1" applyBorder="1" applyAlignment="1" applyProtection="1">
      <alignment horizontal="right" vertical="center"/>
    </xf>
    <xf numFmtId="4" fontId="20" fillId="5" borderId="64" xfId="5" applyNumberFormat="1" applyFont="1" applyFill="1" applyBorder="1" applyAlignment="1" applyProtection="1">
      <alignment horizontal="right" vertical="center"/>
    </xf>
    <xf numFmtId="4" fontId="20" fillId="5" borderId="60" xfId="5" applyNumberFormat="1" applyFont="1" applyFill="1" applyBorder="1" applyAlignment="1" applyProtection="1">
      <alignment horizontal="right" vertical="center"/>
    </xf>
    <xf numFmtId="4" fontId="20" fillId="5" borderId="23" xfId="5" applyNumberFormat="1" applyFont="1" applyFill="1" applyBorder="1" applyAlignment="1" applyProtection="1">
      <alignment horizontal="right" vertical="center"/>
    </xf>
    <xf numFmtId="4" fontId="20" fillId="5" borderId="29" xfId="5" applyNumberFormat="1" applyFont="1" applyFill="1" applyBorder="1" applyAlignment="1" applyProtection="1">
      <alignment horizontal="right" vertical="center"/>
    </xf>
    <xf numFmtId="4" fontId="30" fillId="7" borderId="32" xfId="5" applyNumberFormat="1" applyFont="1" applyFill="1" applyBorder="1" applyAlignment="1" applyProtection="1">
      <alignment horizontal="right" vertical="center"/>
    </xf>
    <xf numFmtId="4" fontId="30" fillId="7" borderId="33" xfId="5" applyNumberFormat="1" applyFont="1" applyFill="1" applyBorder="1" applyAlignment="1" applyProtection="1">
      <alignment horizontal="right" vertical="center"/>
    </xf>
    <xf numFmtId="4" fontId="30" fillId="7" borderId="34" xfId="5" applyNumberFormat="1" applyFont="1" applyFill="1" applyBorder="1" applyAlignment="1" applyProtection="1">
      <alignment horizontal="right" vertical="center"/>
    </xf>
    <xf numFmtId="4" fontId="30" fillId="7" borderId="31" xfId="5" applyNumberFormat="1" applyFont="1" applyFill="1" applyBorder="1" applyAlignment="1" applyProtection="1">
      <alignment horizontal="right" vertical="center"/>
    </xf>
    <xf numFmtId="4" fontId="30" fillId="7" borderId="14" xfId="5" applyNumberFormat="1" applyFont="1" applyFill="1" applyBorder="1" applyAlignment="1" applyProtection="1">
      <alignment horizontal="right" vertical="center"/>
    </xf>
    <xf numFmtId="4" fontId="17" fillId="7" borderId="14" xfId="5" applyNumberFormat="1" applyFont="1" applyFill="1" applyBorder="1" applyAlignment="1" applyProtection="1">
      <alignment horizontal="right" vertical="center"/>
    </xf>
    <xf numFmtId="4" fontId="17" fillId="7" borderId="64" xfId="5" applyNumberFormat="1" applyFont="1" applyFill="1" applyBorder="1" applyAlignment="1" applyProtection="1">
      <alignment horizontal="right" vertical="center"/>
    </xf>
    <xf numFmtId="0" fontId="25" fillId="8" borderId="22" xfId="0" applyFont="1" applyFill="1" applyBorder="1" applyAlignment="1" applyProtection="1">
      <alignment horizontal="center" vertical="center"/>
      <protection locked="0"/>
    </xf>
    <xf numFmtId="0" fontId="25" fillId="8" borderId="29" xfId="0" applyFont="1" applyFill="1" applyBorder="1" applyAlignment="1" applyProtection="1">
      <alignment horizontal="center" vertical="center"/>
      <protection locked="0"/>
    </xf>
    <xf numFmtId="49" fontId="25" fillId="8" borderId="22" xfId="0" applyNumberFormat="1" applyFont="1" applyFill="1" applyBorder="1" applyAlignment="1" applyProtection="1">
      <alignment horizontal="center" vertical="center"/>
      <protection locked="0"/>
    </xf>
    <xf numFmtId="49" fontId="25" fillId="8" borderId="29" xfId="0" applyNumberFormat="1" applyFont="1" applyFill="1" applyBorder="1" applyAlignment="1" applyProtection="1">
      <alignment horizontal="center" vertical="center"/>
      <protection locked="0"/>
    </xf>
    <xf numFmtId="0" fontId="26" fillId="8" borderId="22" xfId="0" applyFont="1" applyFill="1" applyBorder="1" applyAlignment="1" applyProtection="1">
      <alignment horizontal="left" vertical="center" wrapText="1"/>
      <protection locked="0"/>
    </xf>
    <xf numFmtId="0" fontId="26" fillId="8" borderId="23" xfId="0" applyFont="1" applyFill="1" applyBorder="1" applyAlignment="1" applyProtection="1">
      <alignment horizontal="left" vertical="center" wrapText="1"/>
      <protection locked="0"/>
    </xf>
    <xf numFmtId="0" fontId="26" fillId="8" borderId="29" xfId="0" applyFont="1" applyFill="1" applyBorder="1" applyAlignment="1" applyProtection="1">
      <alignment horizontal="left" vertical="center" wrapText="1"/>
      <protection locked="0"/>
    </xf>
    <xf numFmtId="0" fontId="19" fillId="8" borderId="22" xfId="0" applyFont="1" applyFill="1" applyBorder="1" applyAlignment="1" applyProtection="1">
      <alignment horizontal="center" vertical="center"/>
      <protection locked="0"/>
    </xf>
    <xf numFmtId="0" fontId="19" fillId="8" borderId="29" xfId="0" applyFont="1" applyFill="1" applyBorder="1" applyAlignment="1" applyProtection="1">
      <alignment horizontal="center" vertical="center"/>
      <protection locked="0"/>
    </xf>
    <xf numFmtId="4" fontId="20" fillId="6" borderId="22" xfId="0" applyNumberFormat="1" applyFont="1" applyFill="1" applyBorder="1" applyAlignment="1" applyProtection="1">
      <alignment horizontal="right" vertical="center"/>
      <protection locked="0"/>
    </xf>
    <xf numFmtId="4" fontId="20" fillId="6" borderId="23" xfId="0" applyNumberFormat="1" applyFont="1" applyFill="1" applyBorder="1" applyAlignment="1" applyProtection="1">
      <alignment horizontal="right" vertical="center"/>
      <protection locked="0"/>
    </xf>
    <xf numFmtId="4" fontId="20" fillId="6" borderId="29" xfId="0" applyNumberFormat="1" applyFont="1" applyFill="1" applyBorder="1" applyAlignment="1" applyProtection="1">
      <alignment horizontal="right" vertical="center"/>
      <protection locked="0"/>
    </xf>
    <xf numFmtId="4" fontId="24" fillId="0" borderId="23" xfId="5" applyNumberFormat="1" applyFont="1" applyFill="1" applyBorder="1" applyAlignment="1" applyProtection="1">
      <alignment horizontal="right" vertical="center"/>
      <protection locked="0"/>
    </xf>
    <xf numFmtId="4" fontId="20" fillId="0" borderId="32" xfId="5" applyNumberFormat="1" applyFont="1" applyFill="1" applyBorder="1" applyAlignment="1" applyProtection="1">
      <alignment horizontal="right" vertical="center"/>
    </xf>
    <xf numFmtId="4" fontId="20" fillId="0" borderId="33" xfId="5" applyNumberFormat="1" applyFont="1" applyFill="1" applyBorder="1" applyAlignment="1" applyProtection="1">
      <alignment horizontal="right" vertical="center"/>
    </xf>
    <xf numFmtId="4" fontId="20" fillId="0" borderId="34" xfId="5" applyNumberFormat="1" applyFont="1" applyFill="1" applyBorder="1" applyAlignment="1" applyProtection="1">
      <alignment horizontal="right" vertical="center"/>
    </xf>
    <xf numFmtId="4" fontId="20" fillId="5" borderId="31" xfId="5" applyNumberFormat="1" applyFont="1" applyFill="1" applyBorder="1" applyAlignment="1" applyProtection="1">
      <alignment horizontal="right" vertical="center"/>
    </xf>
    <xf numFmtId="4" fontId="20" fillId="5" borderId="22" xfId="5" applyNumberFormat="1" applyFont="1" applyFill="1" applyBorder="1" applyAlignment="1" applyProtection="1">
      <alignment horizontal="right" vertical="center"/>
    </xf>
    <xf numFmtId="4" fontId="20" fillId="5" borderId="65" xfId="5" applyNumberFormat="1" applyFont="1" applyFill="1" applyBorder="1" applyAlignment="1" applyProtection="1">
      <alignment horizontal="right" vertical="center"/>
    </xf>
    <xf numFmtId="4" fontId="12" fillId="0" borderId="0" xfId="5" applyNumberFormat="1" applyFont="1" applyFill="1" applyBorder="1" applyAlignment="1" applyProtection="1">
      <alignment horizontal="right" vertical="center"/>
      <protection locked="0"/>
    </xf>
    <xf numFmtId="165" fontId="6" fillId="0" borderId="0" xfId="5"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right" vertical="center"/>
      <protection locked="0"/>
    </xf>
    <xf numFmtId="0" fontId="13" fillId="4" borderId="41" xfId="0" applyFont="1" applyFill="1" applyBorder="1" applyAlignment="1" applyProtection="1">
      <alignment horizontal="left" vertical="center"/>
      <protection locked="0"/>
    </xf>
    <xf numFmtId="0" fontId="13" fillId="4" borderId="19" xfId="0" applyFont="1" applyFill="1" applyBorder="1" applyAlignment="1" applyProtection="1">
      <alignment horizontal="left" vertical="center"/>
      <protection locked="0"/>
    </xf>
    <xf numFmtId="0" fontId="13" fillId="4" borderId="27" xfId="0" applyFont="1" applyFill="1" applyBorder="1" applyAlignment="1" applyProtection="1">
      <alignment horizontal="left" vertical="center"/>
      <protection locked="0"/>
    </xf>
    <xf numFmtId="166" fontId="13" fillId="4" borderId="18" xfId="0" applyNumberFormat="1" applyFont="1" applyFill="1" applyBorder="1" applyAlignment="1" applyProtection="1">
      <alignment horizontal="left" vertical="center"/>
      <protection locked="0"/>
    </xf>
    <xf numFmtId="166" fontId="13" fillId="4" borderId="19" xfId="0" applyNumberFormat="1" applyFont="1" applyFill="1" applyBorder="1" applyAlignment="1" applyProtection="1">
      <alignment horizontal="left" vertical="center"/>
      <protection locked="0"/>
    </xf>
    <xf numFmtId="166" fontId="13" fillId="4" borderId="27" xfId="0" applyNumberFormat="1" applyFont="1" applyFill="1" applyBorder="1" applyAlignment="1" applyProtection="1">
      <alignment horizontal="left" vertical="center"/>
      <protection locked="0"/>
    </xf>
    <xf numFmtId="166" fontId="16" fillId="7" borderId="18" xfId="0" applyNumberFormat="1" applyFont="1" applyFill="1" applyBorder="1" applyAlignment="1" applyProtection="1">
      <alignment horizontal="left" vertical="center"/>
      <protection locked="0"/>
    </xf>
    <xf numFmtId="166" fontId="16" fillId="7" borderId="19" xfId="0" applyNumberFormat="1" applyFont="1" applyFill="1" applyBorder="1" applyAlignment="1" applyProtection="1">
      <alignment horizontal="left" vertical="center"/>
      <protection locked="0"/>
    </xf>
    <xf numFmtId="166" fontId="16" fillId="7" borderId="57" xfId="0" applyNumberFormat="1" applyFont="1" applyFill="1" applyBorder="1" applyAlignment="1" applyProtection="1">
      <alignment horizontal="left" vertical="center"/>
      <protection locked="0"/>
    </xf>
    <xf numFmtId="0" fontId="5" fillId="3" borderId="16"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6" fillId="3" borderId="43" xfId="0" applyFont="1" applyFill="1" applyBorder="1" applyAlignment="1">
      <alignment horizontal="right" vertical="center"/>
    </xf>
    <xf numFmtId="0" fontId="16" fillId="3" borderId="17" xfId="0" applyFont="1" applyFill="1" applyBorder="1" applyAlignment="1">
      <alignment horizontal="right" vertical="center"/>
    </xf>
    <xf numFmtId="0" fontId="16" fillId="3" borderId="26" xfId="0" applyFont="1" applyFill="1" applyBorder="1" applyAlignment="1">
      <alignment horizontal="right" vertical="center"/>
    </xf>
    <xf numFmtId="0" fontId="16" fillId="3" borderId="44" xfId="0" applyFont="1" applyFill="1" applyBorder="1" applyAlignment="1">
      <alignment horizontal="right" vertical="center"/>
    </xf>
    <xf numFmtId="0" fontId="16" fillId="3" borderId="19" xfId="0" applyFont="1" applyFill="1" applyBorder="1" applyAlignment="1">
      <alignment horizontal="right" vertical="center"/>
    </xf>
    <xf numFmtId="0" fontId="16" fillId="3" borderId="27" xfId="0" applyFont="1" applyFill="1" applyBorder="1" applyAlignment="1">
      <alignment horizontal="right" vertical="center"/>
    </xf>
    <xf numFmtId="10" fontId="16" fillId="5" borderId="16" xfId="3" applyNumberFormat="1" applyFont="1" applyFill="1" applyBorder="1" applyAlignment="1" applyProtection="1">
      <alignment horizontal="center" vertical="center"/>
    </xf>
    <xf numFmtId="10" fontId="16" fillId="5" borderId="17" xfId="3" applyNumberFormat="1" applyFont="1" applyFill="1" applyBorder="1" applyAlignment="1" applyProtection="1">
      <alignment horizontal="center" vertical="center"/>
    </xf>
    <xf numFmtId="10" fontId="16" fillId="5" borderId="58" xfId="3" applyNumberFormat="1" applyFont="1" applyFill="1" applyBorder="1" applyAlignment="1" applyProtection="1">
      <alignment horizontal="center" vertical="center"/>
    </xf>
    <xf numFmtId="10" fontId="16" fillId="5" borderId="18" xfId="3" applyNumberFormat="1" applyFont="1" applyFill="1" applyBorder="1" applyAlignment="1" applyProtection="1">
      <alignment horizontal="center" vertical="center"/>
    </xf>
    <xf numFmtId="10" fontId="16" fillId="5" borderId="19" xfId="3" applyNumberFormat="1" applyFont="1" applyFill="1" applyBorder="1" applyAlignment="1" applyProtection="1">
      <alignment horizontal="center" vertical="center"/>
    </xf>
    <xf numFmtId="10" fontId="16" fillId="5" borderId="57" xfId="3" applyNumberFormat="1" applyFont="1" applyFill="1" applyBorder="1" applyAlignment="1" applyProtection="1">
      <alignment horizontal="center" vertical="center"/>
    </xf>
    <xf numFmtId="10" fontId="6" fillId="6" borderId="21" xfId="0" applyNumberFormat="1" applyFont="1" applyFill="1" applyBorder="1" applyAlignment="1">
      <alignment horizontal="center" vertical="center"/>
    </xf>
    <xf numFmtId="0" fontId="13" fillId="3" borderId="56" xfId="0" applyFont="1" applyFill="1" applyBorder="1" applyAlignment="1">
      <alignment horizontal="center" vertical="center" textRotation="90"/>
    </xf>
    <xf numFmtId="0" fontId="13" fillId="3" borderId="62" xfId="0" applyFont="1" applyFill="1" applyBorder="1" applyAlignment="1">
      <alignment horizontal="center" vertical="center" textRotation="90"/>
    </xf>
    <xf numFmtId="0" fontId="13" fillId="3" borderId="63" xfId="0" applyFont="1" applyFill="1" applyBorder="1" applyAlignment="1">
      <alignment horizontal="center" vertical="center" textRotation="90"/>
    </xf>
    <xf numFmtId="0" fontId="32" fillId="3" borderId="16" xfId="0" applyFont="1" applyFill="1" applyBorder="1" applyAlignment="1">
      <alignment horizontal="center" vertical="center"/>
    </xf>
    <xf numFmtId="0" fontId="32" fillId="3" borderId="17" xfId="0" applyFont="1" applyFill="1" applyBorder="1" applyAlignment="1">
      <alignment horizontal="center" vertical="center"/>
    </xf>
    <xf numFmtId="0" fontId="32" fillId="3" borderId="26" xfId="0" applyFont="1" applyFill="1" applyBorder="1" applyAlignment="1">
      <alignment horizontal="center" vertical="center"/>
    </xf>
    <xf numFmtId="0" fontId="32" fillId="3" borderId="11" xfId="0" applyFont="1" applyFill="1" applyBorder="1" applyAlignment="1">
      <alignment horizontal="center" vertical="center"/>
    </xf>
    <xf numFmtId="0" fontId="32" fillId="3" borderId="0" xfId="0" applyFont="1" applyFill="1" applyAlignment="1">
      <alignment horizontal="center" vertical="center"/>
    </xf>
    <xf numFmtId="0" fontId="32" fillId="3" borderId="15" xfId="0" applyFont="1" applyFill="1" applyBorder="1" applyAlignment="1">
      <alignment horizontal="center" vertical="center"/>
    </xf>
    <xf numFmtId="0" fontId="32" fillId="3" borderId="18" xfId="0" applyFont="1" applyFill="1" applyBorder="1" applyAlignment="1">
      <alignment horizontal="center" vertical="center"/>
    </xf>
    <xf numFmtId="0" fontId="32" fillId="3" borderId="19" xfId="0" applyFont="1" applyFill="1" applyBorder="1" applyAlignment="1">
      <alignment horizontal="center" vertical="center"/>
    </xf>
    <xf numFmtId="0" fontId="32" fillId="3" borderId="27" xfId="0" applyFont="1" applyFill="1" applyBorder="1" applyAlignment="1">
      <alignment horizontal="center" vertical="center"/>
    </xf>
    <xf numFmtId="0" fontId="16" fillId="3" borderId="16" xfId="0" applyFont="1" applyFill="1" applyBorder="1" applyAlignment="1">
      <alignment horizontal="center" vertical="center"/>
    </xf>
    <xf numFmtId="0" fontId="16" fillId="3" borderId="26" xfId="0" applyFont="1" applyFill="1" applyBorder="1" applyAlignment="1">
      <alignment horizontal="center" vertical="center"/>
    </xf>
    <xf numFmtId="0" fontId="16" fillId="3" borderId="11" xfId="0" applyFont="1" applyFill="1" applyBorder="1" applyAlignment="1">
      <alignment horizontal="center" vertical="center"/>
    </xf>
    <xf numFmtId="0" fontId="16" fillId="3" borderId="15"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27" xfId="0" applyFont="1" applyFill="1" applyBorder="1" applyAlignment="1">
      <alignment horizontal="center" vertical="center"/>
    </xf>
    <xf numFmtId="167" fontId="16" fillId="3" borderId="16" xfId="0" applyNumberFormat="1" applyFont="1" applyFill="1" applyBorder="1" applyAlignment="1">
      <alignment horizontal="center" vertical="center"/>
    </xf>
    <xf numFmtId="167" fontId="16" fillId="3" borderId="17" xfId="0" applyNumberFormat="1" applyFont="1" applyFill="1" applyBorder="1" applyAlignment="1">
      <alignment horizontal="center" vertical="center"/>
    </xf>
    <xf numFmtId="167" fontId="16" fillId="3" borderId="26" xfId="0" applyNumberFormat="1" applyFont="1" applyFill="1" applyBorder="1" applyAlignment="1">
      <alignment horizontal="center" vertical="center"/>
    </xf>
    <xf numFmtId="167" fontId="16" fillId="3" borderId="11" xfId="0" applyNumberFormat="1" applyFont="1" applyFill="1" applyBorder="1" applyAlignment="1">
      <alignment horizontal="center" vertical="center"/>
    </xf>
    <xf numFmtId="167" fontId="16" fillId="3" borderId="0" xfId="0" applyNumberFormat="1" applyFont="1" applyFill="1" applyAlignment="1">
      <alignment horizontal="center" vertical="center"/>
    </xf>
    <xf numFmtId="167" fontId="16" fillId="3" borderId="15" xfId="0" applyNumberFormat="1" applyFont="1" applyFill="1" applyBorder="1" applyAlignment="1">
      <alignment horizontal="center" vertical="center"/>
    </xf>
    <xf numFmtId="167" fontId="16" fillId="3" borderId="18" xfId="0" applyNumberFormat="1" applyFont="1" applyFill="1" applyBorder="1" applyAlignment="1">
      <alignment horizontal="center" vertical="center"/>
    </xf>
    <xf numFmtId="167" fontId="16" fillId="3" borderId="19" xfId="0" applyNumberFormat="1" applyFont="1" applyFill="1" applyBorder="1" applyAlignment="1">
      <alignment horizontal="center" vertical="center"/>
    </xf>
    <xf numFmtId="167" fontId="16" fillId="3" borderId="27" xfId="0" applyNumberFormat="1" applyFont="1" applyFill="1" applyBorder="1" applyAlignment="1">
      <alignment horizontal="center" vertical="center"/>
    </xf>
    <xf numFmtId="0" fontId="16" fillId="3" borderId="10" xfId="0" applyFont="1" applyFill="1" applyBorder="1" applyAlignment="1">
      <alignment horizontal="center" vertical="center"/>
    </xf>
    <xf numFmtId="0" fontId="16" fillId="3" borderId="2" xfId="0" applyFont="1" applyFill="1" applyBorder="1" applyAlignment="1">
      <alignment horizontal="center" vertical="center"/>
    </xf>
    <xf numFmtId="0" fontId="16" fillId="3" borderId="3" xfId="0" applyFont="1" applyFill="1" applyBorder="1" applyAlignment="1">
      <alignment horizontal="center" vertical="center"/>
    </xf>
    <xf numFmtId="0" fontId="19" fillId="3" borderId="49" xfId="0" applyFont="1" applyFill="1" applyBorder="1" applyAlignment="1">
      <alignment horizontal="center" vertical="center"/>
    </xf>
    <xf numFmtId="0" fontId="19" fillId="3" borderId="17" xfId="0" applyFont="1" applyFill="1" applyBorder="1" applyAlignment="1">
      <alignment horizontal="center" vertical="center"/>
    </xf>
    <xf numFmtId="0" fontId="19" fillId="3" borderId="26" xfId="0" applyFont="1" applyFill="1" applyBorder="1" applyAlignment="1">
      <alignment horizontal="center" vertical="center"/>
    </xf>
    <xf numFmtId="0" fontId="19" fillId="3" borderId="41" xfId="0" applyFont="1" applyFill="1" applyBorder="1" applyAlignment="1">
      <alignment horizontal="center" vertical="center"/>
    </xf>
    <xf numFmtId="0" fontId="19" fillId="3" borderId="19" xfId="0" applyFont="1" applyFill="1" applyBorder="1" applyAlignment="1">
      <alignment horizontal="center" vertical="center"/>
    </xf>
    <xf numFmtId="0" fontId="19" fillId="3" borderId="27" xfId="0" applyFont="1" applyFill="1" applyBorder="1" applyAlignment="1">
      <alignment horizontal="center" vertical="center"/>
    </xf>
    <xf numFmtId="0" fontId="6" fillId="0" borderId="9" xfId="0" applyFont="1" applyBorder="1" applyAlignment="1">
      <alignment horizontal="center" vertical="center"/>
    </xf>
    <xf numFmtId="0" fontId="16" fillId="3" borderId="4"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41" xfId="0" applyFont="1" applyFill="1" applyBorder="1" applyAlignment="1">
      <alignment horizontal="center" vertical="center"/>
    </xf>
    <xf numFmtId="0" fontId="16" fillId="3" borderId="57" xfId="0" applyFont="1" applyFill="1" applyBorder="1" applyAlignment="1">
      <alignment horizontal="center" vertical="center"/>
    </xf>
    <xf numFmtId="10" fontId="6" fillId="6" borderId="24" xfId="0" applyNumberFormat="1" applyFont="1" applyFill="1" applyBorder="1" applyAlignment="1">
      <alignment horizontal="center" vertical="center"/>
    </xf>
    <xf numFmtId="10" fontId="6" fillId="6" borderId="25" xfId="0" applyNumberFormat="1" applyFont="1" applyFill="1" applyBorder="1" applyAlignment="1">
      <alignment horizontal="center" vertical="center"/>
    </xf>
    <xf numFmtId="10" fontId="6" fillId="6" borderId="42" xfId="0" applyNumberFormat="1" applyFont="1" applyFill="1" applyBorder="1" applyAlignment="1">
      <alignment horizontal="center" vertical="center"/>
    </xf>
    <xf numFmtId="10" fontId="6" fillId="4" borderId="25" xfId="3" applyNumberFormat="1" applyFont="1" applyFill="1" applyBorder="1" applyAlignment="1" applyProtection="1">
      <alignment horizontal="right" vertical="center"/>
      <protection locked="0"/>
    </xf>
    <xf numFmtId="10" fontId="6" fillId="4" borderId="42" xfId="3" applyNumberFormat="1" applyFont="1" applyFill="1" applyBorder="1" applyAlignment="1" applyProtection="1">
      <alignment horizontal="right" vertical="center"/>
      <protection locked="0"/>
    </xf>
    <xf numFmtId="0" fontId="3" fillId="6" borderId="1" xfId="0" applyFont="1" applyFill="1" applyBorder="1" applyAlignment="1">
      <alignment horizontal="center" vertical="center"/>
    </xf>
    <xf numFmtId="0" fontId="3" fillId="6" borderId="0" xfId="0" applyFont="1" applyFill="1" applyAlignment="1">
      <alignment horizontal="center" vertical="center"/>
    </xf>
    <xf numFmtId="0" fontId="3" fillId="6" borderId="5" xfId="0" applyFont="1" applyFill="1" applyBorder="1" applyAlignment="1">
      <alignment horizontal="center" vertical="center"/>
    </xf>
    <xf numFmtId="0" fontId="8" fillId="2" borderId="1" xfId="0" applyFont="1" applyFill="1" applyBorder="1" applyAlignment="1">
      <alignment horizontal="left" vertical="center"/>
    </xf>
    <xf numFmtId="0" fontId="8" fillId="2" borderId="0" xfId="0" applyFont="1" applyFill="1" applyAlignment="1">
      <alignment horizontal="left" vertical="center"/>
    </xf>
    <xf numFmtId="0" fontId="8" fillId="2" borderId="0" xfId="0" applyFont="1" applyFill="1" applyAlignment="1">
      <alignment horizontal="right" vertical="center"/>
    </xf>
    <xf numFmtId="0" fontId="8" fillId="2" borderId="5" xfId="0" applyFont="1" applyFill="1" applyBorder="1" applyAlignment="1">
      <alignment horizontal="right" vertical="center"/>
    </xf>
    <xf numFmtId="0" fontId="16" fillId="4" borderId="41" xfId="0" applyFont="1" applyFill="1" applyBorder="1" applyAlignment="1" applyProtection="1">
      <alignment horizontal="left" vertical="center"/>
      <protection locked="0"/>
    </xf>
    <xf numFmtId="0" fontId="16" fillId="4" borderId="19" xfId="0" applyFont="1" applyFill="1" applyBorder="1" applyAlignment="1" applyProtection="1">
      <alignment horizontal="left" vertical="center"/>
      <protection locked="0"/>
    </xf>
    <xf numFmtId="0" fontId="16" fillId="4" borderId="27" xfId="0" applyFont="1" applyFill="1" applyBorder="1" applyAlignment="1" applyProtection="1">
      <alignment horizontal="left" vertical="center"/>
      <protection locked="0"/>
    </xf>
    <xf numFmtId="0" fontId="3" fillId="4" borderId="18" xfId="0" applyFont="1" applyFill="1" applyBorder="1" applyAlignment="1" applyProtection="1">
      <alignment horizontal="center" vertical="center"/>
      <protection locked="0"/>
    </xf>
    <xf numFmtId="0" fontId="3" fillId="4" borderId="19" xfId="0" applyFont="1" applyFill="1" applyBorder="1" applyAlignment="1" applyProtection="1">
      <alignment horizontal="center" vertical="center"/>
      <protection locked="0"/>
    </xf>
    <xf numFmtId="0" fontId="3" fillId="4" borderId="57" xfId="0" applyFont="1" applyFill="1" applyBorder="1" applyAlignment="1" applyProtection="1">
      <alignment horizontal="center" vertical="center"/>
      <protection locked="0"/>
    </xf>
    <xf numFmtId="0" fontId="16" fillId="4" borderId="41" xfId="0" applyFont="1" applyFill="1" applyBorder="1" applyAlignment="1" applyProtection="1">
      <alignment horizontal="left" vertical="center" wrapText="1"/>
      <protection locked="0"/>
    </xf>
    <xf numFmtId="0" fontId="16" fillId="4" borderId="19" xfId="0" applyFont="1" applyFill="1" applyBorder="1" applyAlignment="1" applyProtection="1">
      <alignment horizontal="left" vertical="center" wrapText="1"/>
      <protection locked="0"/>
    </xf>
    <xf numFmtId="0" fontId="16" fillId="4" borderId="27" xfId="0" applyFont="1" applyFill="1" applyBorder="1" applyAlignment="1" applyProtection="1">
      <alignment horizontal="left" vertical="center" wrapText="1"/>
      <protection locked="0"/>
    </xf>
    <xf numFmtId="0" fontId="16" fillId="4" borderId="18" xfId="0" applyFont="1" applyFill="1" applyBorder="1" applyAlignment="1" applyProtection="1">
      <alignment horizontal="left" vertical="center"/>
      <protection locked="0"/>
    </xf>
    <xf numFmtId="0" fontId="16" fillId="4" borderId="18" xfId="0" applyFont="1" applyFill="1" applyBorder="1" applyAlignment="1" applyProtection="1">
      <alignment horizontal="center" vertical="center"/>
      <protection locked="0"/>
    </xf>
    <xf numFmtId="0" fontId="16" fillId="4" borderId="57" xfId="0" applyFont="1" applyFill="1" applyBorder="1" applyAlignment="1" applyProtection="1">
      <alignment horizontal="center" vertical="center"/>
      <protection locked="0"/>
    </xf>
    <xf numFmtId="0" fontId="14" fillId="0" borderId="17" xfId="0" applyFont="1" applyBorder="1" applyAlignment="1">
      <alignment horizontal="left" vertical="center" wrapText="1"/>
    </xf>
    <xf numFmtId="0" fontId="14" fillId="0" borderId="58" xfId="0" applyFont="1" applyBorder="1" applyAlignment="1">
      <alignment horizontal="left" vertical="center" wrapText="1"/>
    </xf>
    <xf numFmtId="0" fontId="14" fillId="0" borderId="0" xfId="0" applyFont="1" applyAlignment="1">
      <alignment horizontal="left" vertical="center" wrapText="1"/>
    </xf>
    <xf numFmtId="0" fontId="14" fillId="0" borderId="5" xfId="0" applyFont="1" applyBorder="1" applyAlignment="1">
      <alignment horizontal="left" vertical="center" wrapText="1"/>
    </xf>
    <xf numFmtId="0" fontId="14" fillId="0" borderId="19" xfId="0" applyFont="1" applyBorder="1" applyAlignment="1">
      <alignment horizontal="left" vertical="center" wrapText="1"/>
    </xf>
    <xf numFmtId="0" fontId="14" fillId="0" borderId="57" xfId="0" applyFont="1" applyBorder="1" applyAlignment="1">
      <alignment horizontal="left" vertical="center" wrapText="1"/>
    </xf>
    <xf numFmtId="10" fontId="6" fillId="6" borderId="23" xfId="0" applyNumberFormat="1" applyFont="1" applyFill="1" applyBorder="1" applyAlignment="1">
      <alignment horizontal="center" vertical="center"/>
    </xf>
    <xf numFmtId="10" fontId="6" fillId="6" borderId="29" xfId="0" applyNumberFormat="1" applyFont="1" applyFill="1" applyBorder="1" applyAlignment="1">
      <alignment horizontal="center" vertical="center"/>
    </xf>
    <xf numFmtId="10" fontId="6" fillId="4" borderId="23" xfId="3" applyNumberFormat="1" applyFont="1" applyFill="1" applyBorder="1" applyAlignment="1" applyProtection="1">
      <alignment horizontal="right" vertical="center"/>
      <protection locked="0"/>
    </xf>
    <xf numFmtId="10" fontId="6" fillId="4" borderId="29" xfId="3" applyNumberFormat="1" applyFont="1" applyFill="1" applyBorder="1" applyAlignment="1" applyProtection="1">
      <alignment horizontal="right" vertical="center"/>
      <protection locked="0"/>
    </xf>
    <xf numFmtId="10" fontId="6" fillId="6" borderId="39" xfId="0" applyNumberFormat="1" applyFont="1" applyFill="1" applyBorder="1" applyAlignment="1">
      <alignment horizontal="center" vertical="center"/>
    </xf>
    <xf numFmtId="10" fontId="6" fillId="4" borderId="21" xfId="3" applyNumberFormat="1" applyFont="1" applyFill="1" applyBorder="1" applyAlignment="1" applyProtection="1">
      <alignment horizontal="right" vertical="center"/>
      <protection locked="0"/>
    </xf>
    <xf numFmtId="10" fontId="6" fillId="4" borderId="39" xfId="3" applyNumberFormat="1" applyFont="1" applyFill="1" applyBorder="1" applyAlignment="1" applyProtection="1">
      <alignment horizontal="right" vertical="center"/>
      <protection locked="0"/>
    </xf>
    <xf numFmtId="4" fontId="17" fillId="7" borderId="22" xfId="5" applyNumberFormat="1" applyFont="1" applyFill="1" applyBorder="1" applyAlignment="1" applyProtection="1">
      <alignment horizontal="right" vertical="center"/>
    </xf>
    <xf numFmtId="4" fontId="17" fillId="7" borderId="23" xfId="5" applyNumberFormat="1" applyFont="1" applyFill="1" applyBorder="1" applyAlignment="1" applyProtection="1">
      <alignment horizontal="right" vertical="center"/>
    </xf>
    <xf numFmtId="4" fontId="17" fillId="7" borderId="65" xfId="5" applyNumberFormat="1" applyFont="1" applyFill="1" applyBorder="1" applyAlignment="1" applyProtection="1">
      <alignment horizontal="right" vertical="center"/>
    </xf>
    <xf numFmtId="4" fontId="26" fillId="8" borderId="22" xfId="0" applyNumberFormat="1" applyFont="1" applyFill="1" applyBorder="1" applyAlignment="1" applyProtection="1">
      <alignment horizontal="left" vertical="top" wrapText="1"/>
      <protection locked="0"/>
    </xf>
    <xf numFmtId="0" fontId="26" fillId="8" borderId="23" xfId="0" applyFont="1" applyFill="1" applyBorder="1" applyAlignment="1" applyProtection="1">
      <alignment horizontal="left" vertical="top" wrapText="1"/>
      <protection locked="0"/>
    </xf>
    <xf numFmtId="0" fontId="26" fillId="8" borderId="29" xfId="0" applyFont="1" applyFill="1" applyBorder="1" applyAlignment="1" applyProtection="1">
      <alignment horizontal="left" vertical="top" wrapText="1"/>
      <protection locked="0"/>
    </xf>
    <xf numFmtId="4" fontId="24" fillId="0" borderId="22" xfId="0" applyNumberFormat="1" applyFont="1" applyBorder="1" applyAlignment="1" applyProtection="1">
      <alignment horizontal="right" vertical="center" wrapText="1"/>
      <protection locked="0"/>
    </xf>
    <xf numFmtId="4" fontId="24" fillId="0" borderId="23" xfId="0" applyNumberFormat="1" applyFont="1" applyBorder="1" applyAlignment="1" applyProtection="1">
      <alignment horizontal="right" vertical="center"/>
      <protection locked="0"/>
    </xf>
    <xf numFmtId="4" fontId="24" fillId="0" borderId="29" xfId="0" applyNumberFormat="1" applyFont="1" applyBorder="1" applyAlignment="1" applyProtection="1">
      <alignment horizontal="right" vertical="center"/>
      <protection locked="0"/>
    </xf>
    <xf numFmtId="4" fontId="31" fillId="7" borderId="35" xfId="5" applyNumberFormat="1" applyFont="1" applyFill="1" applyBorder="1" applyAlignment="1" applyProtection="1">
      <alignment horizontal="right" vertical="center"/>
      <protection locked="0"/>
    </xf>
    <xf numFmtId="4" fontId="31" fillId="7" borderId="36" xfId="5" applyNumberFormat="1" applyFont="1" applyFill="1" applyBorder="1" applyAlignment="1" applyProtection="1">
      <alignment horizontal="right" vertical="center"/>
      <protection locked="0"/>
    </xf>
    <xf numFmtId="4" fontId="31" fillId="7" borderId="40" xfId="5" applyNumberFormat="1" applyFont="1" applyFill="1" applyBorder="1" applyAlignment="1" applyProtection="1">
      <alignment horizontal="right" vertical="center"/>
      <protection locked="0"/>
    </xf>
    <xf numFmtId="4" fontId="30" fillId="7" borderId="35" xfId="5" applyNumberFormat="1" applyFont="1" applyFill="1" applyBorder="1" applyAlignment="1" applyProtection="1">
      <alignment horizontal="right" vertical="center"/>
    </xf>
    <xf numFmtId="4" fontId="30" fillId="7" borderId="36" xfId="5" applyNumberFormat="1" applyFont="1" applyFill="1" applyBorder="1" applyAlignment="1" applyProtection="1">
      <alignment horizontal="right" vertical="center"/>
    </xf>
    <xf numFmtId="4" fontId="30" fillId="7" borderId="37" xfId="5" applyNumberFormat="1" applyFont="1" applyFill="1" applyBorder="1" applyAlignment="1" applyProtection="1">
      <alignment horizontal="right" vertical="center"/>
    </xf>
    <xf numFmtId="4" fontId="30" fillId="7" borderId="38" xfId="5" applyNumberFormat="1" applyFont="1" applyFill="1" applyBorder="1" applyAlignment="1" applyProtection="1">
      <alignment horizontal="right" vertical="center"/>
    </xf>
    <xf numFmtId="4" fontId="30" fillId="7" borderId="28" xfId="5" applyNumberFormat="1" applyFont="1" applyFill="1" applyBorder="1" applyAlignment="1" applyProtection="1">
      <alignment horizontal="right" vertical="center"/>
    </xf>
    <xf numFmtId="49" fontId="10" fillId="8" borderId="22" xfId="0" applyNumberFormat="1" applyFont="1" applyFill="1" applyBorder="1" applyAlignment="1" applyProtection="1">
      <alignment horizontal="center" vertical="center"/>
      <protection locked="0"/>
    </xf>
    <xf numFmtId="49" fontId="10" fillId="8" borderId="29" xfId="0" applyNumberFormat="1" applyFont="1" applyFill="1" applyBorder="1" applyAlignment="1" applyProtection="1">
      <alignment horizontal="center" vertical="center"/>
      <protection locked="0"/>
    </xf>
    <xf numFmtId="0" fontId="10" fillId="8" borderId="24" xfId="0" applyFont="1" applyFill="1" applyBorder="1" applyAlignment="1" applyProtection="1">
      <alignment horizontal="left" vertical="center"/>
      <protection locked="0"/>
    </xf>
    <xf numFmtId="0" fontId="10" fillId="8" borderId="25" xfId="0" applyFont="1" applyFill="1" applyBorder="1" applyAlignment="1" applyProtection="1">
      <alignment horizontal="left" vertical="center"/>
      <protection locked="0"/>
    </xf>
    <xf numFmtId="0" fontId="10" fillId="8" borderId="42" xfId="0" applyFont="1" applyFill="1" applyBorder="1" applyAlignment="1" applyProtection="1">
      <alignment horizontal="left" vertical="center"/>
      <protection locked="0"/>
    </xf>
    <xf numFmtId="49" fontId="28" fillId="7" borderId="20" xfId="0" applyNumberFormat="1" applyFont="1" applyFill="1" applyBorder="1" applyAlignment="1" applyProtection="1">
      <alignment horizontal="center" vertical="center"/>
      <protection locked="0"/>
    </xf>
    <xf numFmtId="49" fontId="28" fillId="7" borderId="39" xfId="0" applyNumberFormat="1" applyFont="1" applyFill="1" applyBorder="1" applyAlignment="1" applyProtection="1">
      <alignment horizontal="center" vertical="center"/>
      <protection locked="0"/>
    </xf>
    <xf numFmtId="4" fontId="29" fillId="7" borderId="20" xfId="0" applyNumberFormat="1" applyFont="1" applyFill="1" applyBorder="1" applyAlignment="1" applyProtection="1">
      <alignment horizontal="left" vertical="center" wrapText="1"/>
      <protection locked="0"/>
    </xf>
    <xf numFmtId="0" fontId="29" fillId="7" borderId="21" xfId="0" applyFont="1" applyFill="1" applyBorder="1" applyAlignment="1" applyProtection="1">
      <alignment horizontal="left" vertical="center" wrapText="1"/>
      <protection locked="0"/>
    </xf>
    <xf numFmtId="0" fontId="29" fillId="7" borderId="39" xfId="0" applyFont="1" applyFill="1" applyBorder="1" applyAlignment="1" applyProtection="1">
      <alignment horizontal="left" vertical="center" wrapText="1"/>
      <protection locked="0"/>
    </xf>
    <xf numFmtId="0" fontId="30" fillId="7" borderId="20" xfId="0" applyFont="1" applyFill="1" applyBorder="1" applyAlignment="1" applyProtection="1">
      <alignment horizontal="center" vertical="center"/>
      <protection locked="0"/>
    </xf>
    <xf numFmtId="0" fontId="30" fillId="7" borderId="39" xfId="0" applyFont="1" applyFill="1" applyBorder="1" applyAlignment="1" applyProtection="1">
      <alignment horizontal="center" vertical="center"/>
      <protection locked="0"/>
    </xf>
    <xf numFmtId="4" fontId="30" fillId="7" borderId="22" xfId="0" applyNumberFormat="1" applyFont="1" applyFill="1" applyBorder="1" applyAlignment="1" applyProtection="1">
      <alignment horizontal="right" vertical="center"/>
      <protection locked="0"/>
    </xf>
    <xf numFmtId="4" fontId="30" fillId="7" borderId="23" xfId="0" applyNumberFormat="1" applyFont="1" applyFill="1" applyBorder="1" applyAlignment="1" applyProtection="1">
      <alignment horizontal="right" vertical="center"/>
      <protection locked="0"/>
    </xf>
    <xf numFmtId="4" fontId="30" fillId="7" borderId="29" xfId="0" applyNumberFormat="1" applyFont="1" applyFill="1" applyBorder="1" applyAlignment="1" applyProtection="1">
      <alignment horizontal="right" vertical="center"/>
      <protection locked="0"/>
    </xf>
    <xf numFmtId="0" fontId="28" fillId="7" borderId="22" xfId="0" applyFont="1" applyFill="1" applyBorder="1" applyAlignment="1" applyProtection="1">
      <alignment horizontal="center" vertical="center"/>
      <protection locked="0"/>
    </xf>
    <xf numFmtId="0" fontId="28" fillId="7" borderId="29" xfId="0" applyFont="1" applyFill="1" applyBorder="1" applyAlignment="1" applyProtection="1">
      <alignment horizontal="center" vertical="center"/>
      <protection locked="0"/>
    </xf>
    <xf numFmtId="49" fontId="28" fillId="7" borderId="22" xfId="0" applyNumberFormat="1" applyFont="1" applyFill="1" applyBorder="1" applyAlignment="1" applyProtection="1">
      <alignment horizontal="center" vertical="center"/>
      <protection locked="0"/>
    </xf>
    <xf numFmtId="49" fontId="28" fillId="7" borderId="29" xfId="0" applyNumberFormat="1" applyFont="1" applyFill="1" applyBorder="1" applyAlignment="1" applyProtection="1">
      <alignment horizontal="center" vertical="center"/>
      <protection locked="0"/>
    </xf>
    <xf numFmtId="0" fontId="29" fillId="7" borderId="22" xfId="0" applyFont="1" applyFill="1" applyBorder="1" applyAlignment="1" applyProtection="1">
      <alignment horizontal="left" vertical="center" wrapText="1"/>
      <protection locked="0"/>
    </xf>
    <xf numFmtId="0" fontId="29" fillId="7" borderId="23" xfId="0" applyFont="1" applyFill="1" applyBorder="1" applyAlignment="1" applyProtection="1">
      <alignment horizontal="left" vertical="center" wrapText="1"/>
      <protection locked="0"/>
    </xf>
    <xf numFmtId="0" fontId="29" fillId="7" borderId="29" xfId="0" applyFont="1" applyFill="1" applyBorder="1" applyAlignment="1" applyProtection="1">
      <alignment horizontal="left" vertical="center" wrapText="1"/>
      <protection locked="0"/>
    </xf>
    <xf numFmtId="0" fontId="30" fillId="7" borderId="22" xfId="0" applyFont="1" applyFill="1" applyBorder="1" applyAlignment="1" applyProtection="1">
      <alignment horizontal="center" vertical="center"/>
      <protection locked="0"/>
    </xf>
    <xf numFmtId="0" fontId="30" fillId="7" borderId="29" xfId="0" applyFont="1" applyFill="1" applyBorder="1" applyAlignment="1" applyProtection="1">
      <alignment horizontal="center" vertical="center"/>
      <protection locked="0"/>
    </xf>
    <xf numFmtId="0" fontId="27" fillId="8" borderId="22" xfId="0" applyFont="1" applyFill="1" applyBorder="1" applyAlignment="1" applyProtection="1">
      <alignment horizontal="center" vertical="center"/>
      <protection locked="0"/>
    </xf>
    <xf numFmtId="0" fontId="27" fillId="8" borderId="29" xfId="0" applyFont="1" applyFill="1" applyBorder="1" applyAlignment="1" applyProtection="1">
      <alignment horizontal="center" vertical="center"/>
      <protection locked="0"/>
    </xf>
    <xf numFmtId="0" fontId="14" fillId="6" borderId="22" xfId="0" applyFont="1" applyFill="1" applyBorder="1" applyAlignment="1" applyProtection="1">
      <alignment horizontal="center" vertical="center"/>
      <protection locked="0"/>
    </xf>
    <xf numFmtId="0" fontId="14" fillId="6" borderId="29" xfId="0" applyFont="1" applyFill="1" applyBorder="1" applyAlignment="1" applyProtection="1">
      <alignment horizontal="center" vertical="center"/>
      <protection locked="0"/>
    </xf>
    <xf numFmtId="49" fontId="14" fillId="8" borderId="22" xfId="0" applyNumberFormat="1" applyFont="1" applyFill="1" applyBorder="1" applyAlignment="1" applyProtection="1">
      <alignment horizontal="center" vertical="center"/>
      <protection locked="0"/>
    </xf>
    <xf numFmtId="49" fontId="14" fillId="8" borderId="29" xfId="0" applyNumberFormat="1" applyFont="1" applyFill="1" applyBorder="1" applyAlignment="1" applyProtection="1">
      <alignment horizontal="center" vertical="center"/>
      <protection locked="0"/>
    </xf>
    <xf numFmtId="0" fontId="1" fillId="8" borderId="22" xfId="0" applyFont="1" applyFill="1" applyBorder="1" applyAlignment="1" applyProtection="1">
      <alignment horizontal="left" vertical="center" wrapText="1"/>
      <protection locked="0"/>
    </xf>
    <xf numFmtId="0" fontId="1" fillId="8" borderId="23" xfId="0" applyFont="1" applyFill="1" applyBorder="1" applyAlignment="1" applyProtection="1">
      <alignment horizontal="left" vertical="center" wrapText="1"/>
      <protection locked="0"/>
    </xf>
    <xf numFmtId="0" fontId="1" fillId="8" borderId="29" xfId="0" applyFont="1" applyFill="1" applyBorder="1" applyAlignment="1" applyProtection="1">
      <alignment horizontal="left" vertical="center" wrapText="1"/>
      <protection locked="0"/>
    </xf>
    <xf numFmtId="4" fontId="24" fillId="6" borderId="22" xfId="5" applyNumberFormat="1" applyFont="1" applyFill="1" applyBorder="1" applyAlignment="1" applyProtection="1">
      <alignment horizontal="right" vertical="center"/>
      <protection locked="0"/>
    </xf>
    <xf numFmtId="4" fontId="24" fillId="6" borderId="23" xfId="5" applyNumberFormat="1" applyFont="1" applyFill="1" applyBorder="1" applyAlignment="1" applyProtection="1">
      <alignment horizontal="right" vertical="center"/>
      <protection locked="0"/>
    </xf>
    <xf numFmtId="4" fontId="13" fillId="0" borderId="32" xfId="5" applyNumberFormat="1" applyFont="1" applyFill="1" applyBorder="1" applyAlignment="1" applyProtection="1">
      <alignment horizontal="right" vertical="center"/>
    </xf>
    <xf numFmtId="4" fontId="13" fillId="0" borderId="33" xfId="5" applyNumberFormat="1" applyFont="1" applyFill="1" applyBorder="1" applyAlignment="1" applyProtection="1">
      <alignment horizontal="right" vertical="center"/>
    </xf>
    <xf numFmtId="4" fontId="13" fillId="0" borderId="34" xfId="5" applyNumberFormat="1" applyFont="1" applyFill="1" applyBorder="1" applyAlignment="1" applyProtection="1">
      <alignment horizontal="right" vertical="center"/>
    </xf>
    <xf numFmtId="4" fontId="13" fillId="5" borderId="22" xfId="5" applyNumberFormat="1" applyFont="1" applyFill="1" applyBorder="1" applyAlignment="1" applyProtection="1">
      <alignment horizontal="right" vertical="center"/>
    </xf>
    <xf numFmtId="4" fontId="13" fillId="5" borderId="23" xfId="5" applyNumberFormat="1" applyFont="1" applyFill="1" applyBorder="1" applyAlignment="1" applyProtection="1">
      <alignment horizontal="right" vertical="center"/>
    </xf>
    <xf numFmtId="4" fontId="13" fillId="5" borderId="65" xfId="5" applyNumberFormat="1" applyFont="1" applyFill="1" applyBorder="1" applyAlignment="1" applyProtection="1">
      <alignment horizontal="right" vertical="center"/>
    </xf>
    <xf numFmtId="4" fontId="24" fillId="0" borderId="22" xfId="5" applyNumberFormat="1" applyFont="1" applyFill="1" applyBorder="1" applyAlignment="1" applyProtection="1">
      <alignment horizontal="right" vertical="center"/>
      <protection locked="0"/>
    </xf>
    <xf numFmtId="4" fontId="24" fillId="0" borderId="29" xfId="5" applyNumberFormat="1" applyFont="1" applyFill="1" applyBorder="1" applyAlignment="1" applyProtection="1">
      <alignment horizontal="right" vertical="center"/>
      <protection locked="0"/>
    </xf>
    <xf numFmtId="0" fontId="10" fillId="8" borderId="22" xfId="0" applyFont="1" applyFill="1" applyBorder="1" applyAlignment="1" applyProtection="1">
      <alignment horizontal="center" vertical="center"/>
      <protection locked="0"/>
    </xf>
    <xf numFmtId="0" fontId="10" fillId="8" borderId="29" xfId="0" applyFont="1" applyFill="1" applyBorder="1" applyAlignment="1" applyProtection="1">
      <alignment horizontal="center" vertical="center"/>
      <protection locked="0"/>
    </xf>
    <xf numFmtId="49" fontId="6" fillId="8" borderId="22" xfId="0" applyNumberFormat="1" applyFont="1" applyFill="1" applyBorder="1" applyAlignment="1" applyProtection="1">
      <alignment horizontal="center" vertical="center"/>
      <protection locked="0"/>
    </xf>
    <xf numFmtId="0" fontId="7" fillId="8" borderId="22" xfId="0" applyFont="1" applyFill="1" applyBorder="1" applyAlignment="1" applyProtection="1">
      <alignment horizontal="right" vertical="center" wrapText="1"/>
      <protection locked="0"/>
    </xf>
    <xf numFmtId="0" fontId="7" fillId="8" borderId="23" xfId="0" applyFont="1" applyFill="1" applyBorder="1" applyAlignment="1" applyProtection="1">
      <alignment horizontal="right" vertical="center" wrapText="1"/>
      <protection locked="0"/>
    </xf>
    <xf numFmtId="0" fontId="7" fillId="8" borderId="29" xfId="0" applyFont="1" applyFill="1" applyBorder="1" applyAlignment="1" applyProtection="1">
      <alignment horizontal="right" vertical="center" wrapText="1"/>
      <protection locked="0"/>
    </xf>
    <xf numFmtId="49" fontId="30" fillId="7" borderId="22" xfId="0" applyNumberFormat="1" applyFont="1" applyFill="1" applyBorder="1" applyAlignment="1" applyProtection="1">
      <alignment horizontal="center" vertical="center"/>
      <protection locked="0"/>
    </xf>
    <xf numFmtId="49" fontId="30" fillId="7" borderId="29" xfId="0" applyNumberFormat="1" applyFont="1" applyFill="1" applyBorder="1" applyAlignment="1" applyProtection="1">
      <alignment horizontal="center" vertical="center"/>
      <protection locked="0"/>
    </xf>
    <xf numFmtId="0" fontId="17" fillId="7" borderId="22" xfId="0" applyFont="1" applyFill="1" applyBorder="1" applyAlignment="1" applyProtection="1">
      <alignment horizontal="left" vertical="center" wrapText="1"/>
      <protection locked="0"/>
    </xf>
    <xf numFmtId="0" fontId="17" fillId="7" borderId="23" xfId="0" applyFont="1" applyFill="1" applyBorder="1" applyAlignment="1" applyProtection="1">
      <alignment horizontal="left" vertical="center" wrapText="1"/>
      <protection locked="0"/>
    </xf>
    <xf numFmtId="0" fontId="17" fillId="7" borderId="29" xfId="0" applyFont="1" applyFill="1" applyBorder="1" applyAlignment="1" applyProtection="1">
      <alignment horizontal="left" vertical="center" wrapText="1"/>
      <protection locked="0"/>
    </xf>
    <xf numFmtId="0" fontId="4" fillId="6" borderId="0" xfId="0" applyFont="1" applyFill="1" applyAlignment="1">
      <alignment horizontal="left" wrapText="1"/>
    </xf>
    <xf numFmtId="165" fontId="20" fillId="0" borderId="14" xfId="5" applyFont="1" applyFill="1" applyBorder="1" applyAlignment="1" applyProtection="1">
      <alignment horizontal="right" vertical="center"/>
    </xf>
    <xf numFmtId="165" fontId="20" fillId="0" borderId="22" xfId="5" applyFont="1" applyFill="1" applyBorder="1" applyAlignment="1" applyProtection="1">
      <alignment horizontal="right" vertical="center"/>
    </xf>
    <xf numFmtId="165" fontId="20" fillId="5" borderId="14" xfId="5" applyFont="1" applyFill="1" applyBorder="1" applyAlignment="1" applyProtection="1">
      <alignment horizontal="right" vertical="center"/>
    </xf>
    <xf numFmtId="165" fontId="20" fillId="5" borderId="64" xfId="5" applyFont="1" applyFill="1" applyBorder="1" applyAlignment="1" applyProtection="1">
      <alignment horizontal="right" vertical="center"/>
    </xf>
    <xf numFmtId="165" fontId="13" fillId="3" borderId="13" xfId="5" applyFont="1" applyFill="1" applyBorder="1" applyAlignment="1" applyProtection="1">
      <alignment horizontal="right" vertical="center"/>
    </xf>
    <xf numFmtId="165" fontId="13" fillId="3" borderId="16" xfId="5" applyFont="1" applyFill="1" applyBorder="1" applyAlignment="1" applyProtection="1">
      <alignment horizontal="right" vertical="center"/>
    </xf>
    <xf numFmtId="165" fontId="13" fillId="3" borderId="56" xfId="5" applyFont="1" applyFill="1" applyBorder="1" applyAlignment="1" applyProtection="1">
      <alignment horizontal="right" vertical="center"/>
    </xf>
    <xf numFmtId="165" fontId="17" fillId="3" borderId="13" xfId="5" applyFont="1" applyFill="1" applyBorder="1" applyAlignment="1" applyProtection="1">
      <alignment horizontal="right" vertical="center"/>
    </xf>
    <xf numFmtId="165" fontId="17" fillId="3" borderId="66" xfId="5" applyFont="1" applyFill="1" applyBorder="1" applyAlignment="1" applyProtection="1">
      <alignment horizontal="right" vertical="center"/>
    </xf>
    <xf numFmtId="165" fontId="13" fillId="3" borderId="26" xfId="5" applyFont="1" applyFill="1" applyBorder="1" applyAlignment="1" applyProtection="1">
      <alignment horizontal="right" vertical="center"/>
    </xf>
    <xf numFmtId="0" fontId="18" fillId="8" borderId="22" xfId="0" applyFont="1" applyFill="1" applyBorder="1" applyAlignment="1" applyProtection="1">
      <alignment horizontal="center" vertical="center"/>
      <protection locked="0"/>
    </xf>
    <xf numFmtId="0" fontId="18" fillId="8" borderId="29" xfId="0" applyFont="1" applyFill="1" applyBorder="1" applyAlignment="1" applyProtection="1">
      <alignment horizontal="center" vertical="center"/>
      <protection locked="0"/>
    </xf>
    <xf numFmtId="0" fontId="20" fillId="8" borderId="22" xfId="0" applyFont="1" applyFill="1" applyBorder="1" applyAlignment="1" applyProtection="1">
      <alignment horizontal="right" vertical="center"/>
      <protection locked="0"/>
    </xf>
    <xf numFmtId="0" fontId="20" fillId="8" borderId="23" xfId="0" applyFont="1" applyFill="1" applyBorder="1" applyAlignment="1" applyProtection="1">
      <alignment horizontal="right" vertical="center"/>
      <protection locked="0"/>
    </xf>
    <xf numFmtId="0" fontId="20" fillId="8" borderId="29" xfId="0" applyFont="1" applyFill="1" applyBorder="1" applyAlignment="1" applyProtection="1">
      <alignment horizontal="right" vertical="center"/>
      <protection locked="0"/>
    </xf>
    <xf numFmtId="165" fontId="24" fillId="0" borderId="22" xfId="5" applyFont="1" applyFill="1" applyBorder="1" applyAlignment="1" applyProtection="1">
      <alignment horizontal="right" vertical="center"/>
      <protection locked="0"/>
    </xf>
    <xf numFmtId="165" fontId="24" fillId="0" borderId="23" xfId="5" applyFont="1" applyFill="1" applyBorder="1" applyAlignment="1" applyProtection="1">
      <alignment horizontal="right" vertical="center"/>
      <protection locked="0"/>
    </xf>
    <xf numFmtId="165" fontId="24" fillId="0" borderId="29" xfId="5" applyFont="1" applyFill="1" applyBorder="1" applyAlignment="1" applyProtection="1">
      <alignment horizontal="right" vertical="center"/>
      <protection locked="0"/>
    </xf>
    <xf numFmtId="0" fontId="2" fillId="9" borderId="77" xfId="0" applyFont="1" applyFill="1" applyBorder="1" applyAlignment="1">
      <alignment horizontal="center" vertical="top"/>
    </xf>
    <xf numFmtId="0" fontId="2" fillId="9" borderId="8" xfId="0" applyFont="1" applyFill="1" applyBorder="1" applyAlignment="1">
      <alignment horizontal="center" vertical="top"/>
    </xf>
    <xf numFmtId="0" fontId="2" fillId="9" borderId="12" xfId="0" applyFont="1" applyFill="1" applyBorder="1" applyAlignment="1">
      <alignment horizontal="center" vertical="top"/>
    </xf>
    <xf numFmtId="0" fontId="2" fillId="9" borderId="11" xfId="0" applyFont="1" applyFill="1" applyBorder="1" applyAlignment="1">
      <alignment horizontal="center" vertical="top"/>
    </xf>
    <xf numFmtId="0" fontId="2" fillId="9" borderId="0" xfId="0" applyFont="1" applyFill="1" applyAlignment="1">
      <alignment horizontal="center" vertical="top"/>
    </xf>
    <xf numFmtId="0" fontId="2" fillId="9" borderId="5" xfId="0" applyFont="1" applyFill="1" applyBorder="1" applyAlignment="1">
      <alignment horizontal="center" vertical="top"/>
    </xf>
    <xf numFmtId="0" fontId="2" fillId="9" borderId="47" xfId="0" applyFont="1" applyFill="1" applyBorder="1" applyAlignment="1">
      <alignment horizontal="center" vertical="top"/>
    </xf>
    <xf numFmtId="0" fontId="2" fillId="9" borderId="6" xfId="0" applyFont="1" applyFill="1" applyBorder="1" applyAlignment="1">
      <alignment horizontal="center" vertical="top"/>
    </xf>
    <xf numFmtId="0" fontId="2" fillId="9" borderId="67" xfId="0" applyFont="1" applyFill="1" applyBorder="1" applyAlignment="1">
      <alignment horizontal="center" vertical="top"/>
    </xf>
    <xf numFmtId="0" fontId="2" fillId="9" borderId="71" xfId="0" applyFont="1" applyFill="1" applyBorder="1" applyAlignment="1">
      <alignment horizontal="left" vertical="center" wrapText="1"/>
    </xf>
    <xf numFmtId="0" fontId="2" fillId="9" borderId="52" xfId="0" applyFont="1" applyFill="1" applyBorder="1" applyAlignment="1">
      <alignment horizontal="left" vertical="center" wrapText="1"/>
    </xf>
    <xf numFmtId="0" fontId="2" fillId="9" borderId="51" xfId="0" applyFont="1" applyFill="1" applyBorder="1" applyAlignment="1">
      <alignment horizontal="left" vertical="center" wrapText="1"/>
    </xf>
    <xf numFmtId="0" fontId="2" fillId="9" borderId="53" xfId="0" applyFont="1" applyFill="1" applyBorder="1" applyAlignment="1">
      <alignment horizontal="left" vertical="center" wrapText="1"/>
    </xf>
    <xf numFmtId="0" fontId="2" fillId="9" borderId="80" xfId="0" applyFont="1" applyFill="1" applyBorder="1" applyAlignment="1">
      <alignment horizontal="left" vertical="center" wrapText="1"/>
    </xf>
    <xf numFmtId="0" fontId="2" fillId="9" borderId="56" xfId="0" applyFont="1" applyFill="1" applyBorder="1" applyAlignment="1">
      <alignment horizontal="center" vertical="top" wrapText="1"/>
    </xf>
    <xf numFmtId="0" fontId="2" fillId="9" borderId="73" xfId="0" applyFont="1" applyFill="1" applyBorder="1" applyAlignment="1">
      <alignment horizontal="center" vertical="top" wrapText="1"/>
    </xf>
    <xf numFmtId="0" fontId="2" fillId="9" borderId="14" xfId="0" applyFont="1" applyFill="1" applyBorder="1" applyAlignment="1">
      <alignment vertical="top" wrapText="1"/>
    </xf>
    <xf numFmtId="0" fontId="2" fillId="9" borderId="68" xfId="0" applyFont="1" applyFill="1" applyBorder="1" applyAlignment="1">
      <alignment horizontal="center" vertical="center"/>
    </xf>
    <xf numFmtId="0" fontId="2" fillId="9" borderId="69" xfId="0" applyFont="1" applyFill="1" applyBorder="1" applyAlignment="1">
      <alignment horizontal="center" vertical="center"/>
    </xf>
    <xf numFmtId="0" fontId="2" fillId="9" borderId="78" xfId="0" applyFont="1" applyFill="1" applyBorder="1" applyAlignment="1">
      <alignment horizontal="center" vertical="center"/>
    </xf>
    <xf numFmtId="0" fontId="3" fillId="9" borderId="1" xfId="0" applyFont="1" applyFill="1" applyBorder="1" applyAlignment="1">
      <alignment horizontal="center" vertical="center"/>
    </xf>
    <xf numFmtId="0" fontId="3" fillId="9" borderId="0" xfId="0" applyFont="1" applyFill="1" applyAlignment="1">
      <alignment horizontal="center" vertical="center"/>
    </xf>
    <xf numFmtId="0" fontId="3" fillId="9" borderId="5" xfId="0" applyFont="1" applyFill="1" applyBorder="1" applyAlignment="1">
      <alignment horizontal="center" vertical="center"/>
    </xf>
    <xf numFmtId="0" fontId="2" fillId="9" borderId="54" xfId="0" applyFont="1" applyFill="1" applyBorder="1" applyAlignment="1">
      <alignment horizontal="left" vertical="center"/>
    </xf>
    <xf numFmtId="0" fontId="2" fillId="9" borderId="70" xfId="0" applyFont="1" applyFill="1" applyBorder="1" applyAlignment="1">
      <alignment horizontal="left" vertical="center"/>
    </xf>
    <xf numFmtId="0" fontId="2" fillId="9" borderId="55" xfId="0" applyFont="1" applyFill="1" applyBorder="1" applyAlignment="1">
      <alignment horizontal="left" vertical="center"/>
    </xf>
    <xf numFmtId="0" fontId="2" fillId="9" borderId="79" xfId="0" applyFont="1" applyFill="1" applyBorder="1" applyAlignment="1">
      <alignment horizontal="left" vertical="center"/>
    </xf>
    <xf numFmtId="0" fontId="2" fillId="9" borderId="74" xfId="0" applyFont="1" applyFill="1" applyBorder="1" applyAlignment="1">
      <alignment vertical="top" wrapText="1"/>
    </xf>
    <xf numFmtId="0" fontId="2" fillId="9" borderId="49" xfId="0" applyFont="1" applyFill="1" applyBorder="1" applyAlignment="1">
      <alignment horizontal="center" vertical="center" wrapText="1"/>
    </xf>
    <xf numFmtId="0" fontId="2" fillId="9" borderId="26" xfId="0" applyFont="1" applyFill="1" applyBorder="1" applyAlignment="1">
      <alignment horizontal="center" vertical="center" wrapText="1"/>
    </xf>
    <xf numFmtId="0" fontId="2" fillId="9" borderId="30" xfId="0" applyFont="1" applyFill="1" applyBorder="1" applyAlignment="1">
      <alignment horizontal="center" vertical="center" wrapText="1"/>
    </xf>
    <xf numFmtId="0" fontId="2" fillId="9" borderId="48" xfId="0" applyFont="1" applyFill="1" applyBorder="1" applyAlignment="1">
      <alignment horizontal="center" vertical="center" wrapText="1"/>
    </xf>
    <xf numFmtId="0" fontId="23" fillId="0" borderId="0" xfId="0" applyFont="1" applyAlignment="1">
      <alignment horizontal="center" vertical="center"/>
    </xf>
    <xf numFmtId="49" fontId="22" fillId="9" borderId="14" xfId="0" applyNumberFormat="1" applyFont="1" applyFill="1" applyBorder="1" applyAlignment="1">
      <alignment vertical="top" wrapText="1"/>
    </xf>
  </cellXfs>
  <cellStyles count="11">
    <cellStyle name="Moeda 2" xfId="1"/>
    <cellStyle name="Moeda 2 2" xfId="7"/>
    <cellStyle name="Normal" xfId="0" builtinId="0"/>
    <cellStyle name="Normal 2" xfId="2"/>
    <cellStyle name="Normal 2 2" xfId="8"/>
    <cellStyle name="Porcentagem" xfId="3" builtinId="5"/>
    <cellStyle name="Porcentagem 2" xfId="4"/>
    <cellStyle name="Porcentagem 2 2" xfId="9"/>
    <cellStyle name="Vírgula" xfId="5" builtinId="3"/>
    <cellStyle name="Vírgula 2" xfId="6"/>
    <cellStyle name="Vírgula 2 2"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32</xdr:col>
      <xdr:colOff>0</xdr:colOff>
      <xdr:row>15</xdr:row>
      <xdr:rowOff>0</xdr:rowOff>
    </xdr:from>
    <xdr:to>
      <xdr:col>32</xdr:col>
      <xdr:colOff>0</xdr:colOff>
      <xdr:row>15</xdr:row>
      <xdr:rowOff>0</xdr:rowOff>
    </xdr:to>
    <xdr:sp macro="" textlink="">
      <xdr:nvSpPr>
        <xdr:cNvPr id="10659" name="Oval 1">
          <a:extLst>
            <a:ext uri="{FF2B5EF4-FFF2-40B4-BE49-F238E27FC236}">
              <a16:creationId xmlns="" xmlns:a16="http://schemas.microsoft.com/office/drawing/2014/main" id="{00000000-0008-0000-0000-0000A3290000}"/>
            </a:ext>
          </a:extLst>
        </xdr:cNvPr>
        <xdr:cNvSpPr>
          <a:spLocks noChangeArrowheads="1"/>
        </xdr:cNvSpPr>
      </xdr:nvSpPr>
      <xdr:spPr bwMode="auto">
        <a:xfrm>
          <a:off x="8086725" y="20764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0</xdr:colOff>
      <xdr:row>15</xdr:row>
      <xdr:rowOff>0</xdr:rowOff>
    </xdr:from>
    <xdr:to>
      <xdr:col>39</xdr:col>
      <xdr:colOff>0</xdr:colOff>
      <xdr:row>15</xdr:row>
      <xdr:rowOff>0</xdr:rowOff>
    </xdr:to>
    <xdr:sp macro="" textlink="">
      <xdr:nvSpPr>
        <xdr:cNvPr id="10660" name="Desenhando 59">
          <a:extLst>
            <a:ext uri="{FF2B5EF4-FFF2-40B4-BE49-F238E27FC236}">
              <a16:creationId xmlns="" xmlns:a16="http://schemas.microsoft.com/office/drawing/2014/main" id="{00000000-0008-0000-0000-0000A4290000}"/>
            </a:ext>
          </a:extLst>
        </xdr:cNvPr>
        <xdr:cNvSpPr>
          <a:spLocks/>
        </xdr:cNvSpPr>
      </xdr:nvSpPr>
      <xdr:spPr bwMode="auto">
        <a:xfrm>
          <a:off x="9620250" y="207645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0" y="0"/>
              </a:moveTo>
              <a:lnTo>
                <a:pt x="16384" y="0"/>
              </a:lnTo>
              <a:lnTo>
                <a:pt x="7490" y="16384"/>
              </a:lnTo>
              <a:lnTo>
                <a:pt x="0" y="0"/>
              </a:lnTo>
              <a:close/>
            </a:path>
          </a:pathLst>
        </a:custGeom>
        <a:solidFill>
          <a:srgbClr val="000000"/>
        </a:solidFill>
        <a:ln w="9525">
          <a:solidFill>
            <a:srgbClr val="000000"/>
          </a:solidFill>
          <a:round/>
          <a:headEnd/>
          <a:tailEnd/>
        </a:ln>
      </xdr:spPr>
    </xdr:sp>
    <xdr:clientData/>
  </xdr:twoCellAnchor>
  <xdr:twoCellAnchor>
    <xdr:from>
      <xdr:col>39</xdr:col>
      <xdr:colOff>0</xdr:colOff>
      <xdr:row>15</xdr:row>
      <xdr:rowOff>0</xdr:rowOff>
    </xdr:from>
    <xdr:to>
      <xdr:col>39</xdr:col>
      <xdr:colOff>0</xdr:colOff>
      <xdr:row>15</xdr:row>
      <xdr:rowOff>0</xdr:rowOff>
    </xdr:to>
    <xdr:sp macro="" textlink="">
      <xdr:nvSpPr>
        <xdr:cNvPr id="10661" name="Rectangle 3">
          <a:extLst>
            <a:ext uri="{FF2B5EF4-FFF2-40B4-BE49-F238E27FC236}">
              <a16:creationId xmlns="" xmlns:a16="http://schemas.microsoft.com/office/drawing/2014/main" id="{00000000-0008-0000-0000-0000A5290000}"/>
            </a:ext>
          </a:extLst>
        </xdr:cNvPr>
        <xdr:cNvSpPr>
          <a:spLocks noChangeArrowheads="1"/>
        </xdr:cNvSpPr>
      </xdr:nvSpPr>
      <xdr:spPr bwMode="auto">
        <a:xfrm>
          <a:off x="9620250" y="2076450"/>
          <a:ext cx="0" cy="0"/>
        </a:xfrm>
        <a:prstGeom prst="rect">
          <a:avLst/>
        </a:prstGeom>
        <a:solidFill>
          <a:srgbClr val="000000"/>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0</xdr:colOff>
      <xdr:row>0</xdr:row>
      <xdr:rowOff>638175</xdr:rowOff>
    </xdr:to>
    <xdr:sp macro="" textlink="">
      <xdr:nvSpPr>
        <xdr:cNvPr id="2" name="Text Box 6">
          <a:extLst>
            <a:ext uri="{FF2B5EF4-FFF2-40B4-BE49-F238E27FC236}">
              <a16:creationId xmlns="" xmlns:a16="http://schemas.microsoft.com/office/drawing/2014/main" id="{00000000-0008-0000-0100-000002000000}"/>
            </a:ext>
          </a:extLst>
        </xdr:cNvPr>
        <xdr:cNvSpPr txBox="1">
          <a:spLocks noChangeArrowheads="1"/>
        </xdr:cNvSpPr>
      </xdr:nvSpPr>
      <xdr:spPr bwMode="auto">
        <a:xfrm>
          <a:off x="1171575" y="0"/>
          <a:ext cx="10772775" cy="638175"/>
        </a:xfrm>
        <a:prstGeom prst="rect">
          <a:avLst/>
        </a:prstGeom>
        <a:noFill/>
        <a:ln w="9525">
          <a:noFill/>
          <a:miter lim="800000"/>
          <a:headEnd/>
          <a:tailEnd/>
        </a:ln>
      </xdr:spPr>
      <xdr:txBody>
        <a:bodyPr vertOverflow="clip" wrap="square" lIns="27432" tIns="22860" rIns="0" bIns="0" anchor="t" upright="1"/>
        <a:lstStyle/>
        <a:p>
          <a:pPr algn="l"/>
          <a:r>
            <a:rPr lang="pt-BR" sz="1100">
              <a:effectLst/>
              <a:latin typeface="+mn-lt"/>
              <a:ea typeface="+mn-ea"/>
              <a:cs typeface="+mn-cs"/>
            </a:rPr>
            <a:t> </a:t>
          </a:r>
          <a:endParaRPr lang="pt-BR" sz="1100" b="0" i="0" u="none" strike="noStrike" baseline="0">
            <a:solidFill>
              <a:srgbClr val="FF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99"/>
  <sheetViews>
    <sheetView topLeftCell="A35" zoomScale="70" zoomScaleNormal="70" workbookViewId="0">
      <selection activeCell="X31" sqref="X31:Z31"/>
    </sheetView>
  </sheetViews>
  <sheetFormatPr defaultColWidth="9.109375" defaultRowHeight="11.4" x14ac:dyDescent="0.25"/>
  <cols>
    <col min="1" max="1" width="5.44140625" style="34" customWidth="1"/>
    <col min="2" max="2" width="7.33203125" style="34" customWidth="1"/>
    <col min="3" max="3" width="5.88671875" style="34" customWidth="1"/>
    <col min="4" max="4" width="6.44140625" style="34" customWidth="1"/>
    <col min="5" max="5" width="11.6640625" style="34" customWidth="1"/>
    <col min="6" max="6" width="4.44140625" style="34" customWidth="1"/>
    <col min="7" max="10" width="3.33203125" style="34" customWidth="1"/>
    <col min="11" max="14" width="3.33203125" style="3" customWidth="1"/>
    <col min="15" max="15" width="3.109375" style="3" customWidth="1"/>
    <col min="16" max="16" width="3.33203125" style="3" customWidth="1"/>
    <col min="17" max="17" width="31" style="3" customWidth="1"/>
    <col min="18" max="18" width="2.44140625" style="3" hidden="1" customWidth="1"/>
    <col min="19" max="19" width="3.33203125" style="3" customWidth="1"/>
    <col min="20" max="20" width="4.5546875" style="3" customWidth="1"/>
    <col min="21" max="21" width="3.33203125" style="3" customWidth="1"/>
    <col min="22" max="22" width="3.88671875" style="3" customWidth="1"/>
    <col min="23" max="23" width="9" style="3" customWidth="1"/>
    <col min="24" max="25" width="3.33203125" style="3" customWidth="1"/>
    <col min="26" max="26" width="9.5546875" style="3" customWidth="1"/>
    <col min="27" max="27" width="3.33203125" style="3" customWidth="1"/>
    <col min="28" max="28" width="2.6640625" style="3" customWidth="1"/>
    <col min="29" max="29" width="2.109375" style="3" hidden="1" customWidth="1"/>
    <col min="30" max="30" width="8.88671875" style="3" customWidth="1"/>
    <col min="31" max="32" width="3.33203125" style="3" customWidth="1"/>
    <col min="33" max="33" width="7.5546875" style="3" customWidth="1"/>
    <col min="34" max="38" width="3.33203125" style="3" customWidth="1"/>
    <col min="39" max="39" width="7.88671875" style="3" customWidth="1"/>
    <col min="40" max="40" width="10.109375" style="3" bestFit="1" customWidth="1"/>
    <col min="41" max="41" width="8.88671875" style="3" bestFit="1" customWidth="1"/>
    <col min="42" max="42" width="11.33203125" style="3" customWidth="1"/>
    <col min="43" max="43" width="3.33203125" style="3" customWidth="1"/>
    <col min="44" max="44" width="11" style="3" bestFit="1" customWidth="1"/>
    <col min="45" max="45" width="6.88671875" style="3" customWidth="1"/>
    <col min="46" max="46" width="4.44140625" style="4" customWidth="1"/>
    <col min="47" max="47" width="7.109375" style="3" customWidth="1"/>
    <col min="48" max="48" width="3.33203125" style="3" customWidth="1"/>
    <col min="49" max="49" width="11.5546875" style="3" customWidth="1"/>
    <col min="50" max="55" width="3.33203125" style="3" customWidth="1"/>
    <col min="56" max="16384" width="9.109375" style="3"/>
  </cols>
  <sheetData>
    <row r="1" spans="1:46" ht="6.75" customHeight="1" x14ac:dyDescent="0.25">
      <c r="A1" s="47"/>
      <c r="B1" s="48"/>
      <c r="C1" s="48"/>
      <c r="D1" s="48"/>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50"/>
    </row>
    <row r="2" spans="1:46" ht="12.75" customHeight="1" x14ac:dyDescent="0.25">
      <c r="A2" s="262" t="s">
        <v>6</v>
      </c>
      <c r="B2" s="263"/>
      <c r="C2" s="263"/>
      <c r="D2" s="263"/>
      <c r="E2" s="263"/>
      <c r="F2" s="263"/>
      <c r="G2" s="263"/>
      <c r="H2" s="263"/>
      <c r="I2" s="263"/>
      <c r="J2" s="263"/>
      <c r="K2" s="263"/>
      <c r="L2" s="263"/>
      <c r="M2" s="263"/>
      <c r="N2" s="263"/>
      <c r="O2" s="263"/>
      <c r="P2" s="263"/>
      <c r="Q2" s="263"/>
      <c r="R2" s="263"/>
      <c r="S2" s="263"/>
      <c r="T2" s="263"/>
      <c r="U2" s="263"/>
      <c r="V2" s="263"/>
      <c r="W2" s="263"/>
      <c r="X2" s="263"/>
      <c r="Y2" s="263"/>
      <c r="Z2" s="263"/>
      <c r="AA2" s="263"/>
      <c r="AB2" s="263"/>
      <c r="AC2" s="263"/>
      <c r="AD2" s="263"/>
      <c r="AE2" s="263"/>
      <c r="AF2" s="263"/>
      <c r="AG2" s="263"/>
      <c r="AH2" s="263"/>
      <c r="AI2" s="263"/>
      <c r="AJ2" s="263"/>
      <c r="AK2" s="263"/>
      <c r="AL2" s="263"/>
      <c r="AM2" s="264"/>
    </row>
    <row r="3" spans="1:46" ht="12" customHeight="1" x14ac:dyDescent="0.25">
      <c r="A3" s="262"/>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4"/>
    </row>
    <row r="4" spans="1:46" ht="4.5" customHeight="1" x14ac:dyDescent="0.25">
      <c r="A4" s="51"/>
      <c r="B4" s="2"/>
      <c r="C4" s="2"/>
      <c r="D4" s="2"/>
      <c r="E4" s="2"/>
      <c r="F4" s="2"/>
      <c r="G4" s="2"/>
      <c r="H4" s="5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53"/>
    </row>
    <row r="5" spans="1:46" ht="13.5" customHeight="1" x14ac:dyDescent="0.25">
      <c r="A5" s="265"/>
      <c r="B5" s="266"/>
      <c r="C5" s="266"/>
      <c r="D5" s="266"/>
      <c r="E5" s="266"/>
      <c r="F5" s="266"/>
      <c r="G5" s="266"/>
      <c r="H5" s="266"/>
      <c r="I5" s="266"/>
      <c r="J5" s="266"/>
      <c r="K5" s="266"/>
      <c r="L5" s="266"/>
      <c r="M5" s="266"/>
      <c r="N5" s="266"/>
      <c r="O5" s="266"/>
      <c r="P5" s="266"/>
      <c r="Q5" s="266"/>
      <c r="R5" s="266"/>
      <c r="S5" s="266"/>
      <c r="T5" s="266"/>
      <c r="U5" s="266"/>
      <c r="V5" s="266"/>
      <c r="W5" s="266"/>
      <c r="X5" s="266"/>
      <c r="Y5" s="38"/>
      <c r="Z5" s="38"/>
      <c r="AA5" s="38"/>
      <c r="AB5" s="38"/>
      <c r="AC5" s="38"/>
      <c r="AD5" s="267"/>
      <c r="AE5" s="267"/>
      <c r="AF5" s="267"/>
      <c r="AG5" s="267"/>
      <c r="AH5" s="267"/>
      <c r="AI5" s="267"/>
      <c r="AJ5" s="267"/>
      <c r="AK5" s="267"/>
      <c r="AL5" s="267"/>
      <c r="AM5" s="268"/>
    </row>
    <row r="6" spans="1:46" ht="5.25" customHeight="1" x14ac:dyDescent="0.25">
      <c r="A6" s="54"/>
      <c r="B6" s="5"/>
      <c r="C6" s="5"/>
      <c r="D6" s="5"/>
      <c r="E6" s="5"/>
      <c r="F6" s="5"/>
      <c r="G6" s="5"/>
      <c r="H6" s="5"/>
      <c r="I6" s="5"/>
      <c r="J6" s="5"/>
      <c r="K6" s="10"/>
      <c r="L6" s="2"/>
      <c r="M6" s="2"/>
      <c r="N6" s="2"/>
      <c r="O6" s="2"/>
      <c r="P6" s="2"/>
      <c r="Q6" s="2"/>
      <c r="R6" s="2"/>
      <c r="S6" s="2"/>
      <c r="T6" s="2"/>
      <c r="U6" s="2"/>
      <c r="V6" s="2"/>
      <c r="W6" s="2"/>
      <c r="X6" s="2"/>
      <c r="Y6" s="2"/>
      <c r="Z6" s="2"/>
      <c r="AA6" s="2"/>
      <c r="AB6" s="2"/>
      <c r="AC6" s="2"/>
      <c r="AD6" s="2"/>
      <c r="AE6" s="2"/>
      <c r="AF6" s="2"/>
      <c r="AG6" s="2"/>
      <c r="AH6" s="2"/>
      <c r="AI6" s="2"/>
      <c r="AJ6" s="2"/>
      <c r="AK6" s="2"/>
      <c r="AL6" s="2"/>
      <c r="AM6" s="53"/>
    </row>
    <row r="7" spans="1:46" ht="12" customHeight="1" x14ac:dyDescent="0.25">
      <c r="A7" s="55" t="s">
        <v>7</v>
      </c>
      <c r="B7" s="1"/>
      <c r="C7" s="1"/>
      <c r="D7" s="1"/>
      <c r="E7" s="1"/>
      <c r="F7" s="1"/>
      <c r="G7" s="1"/>
      <c r="H7" s="1"/>
      <c r="I7" s="2"/>
      <c r="J7" s="2"/>
      <c r="K7" s="2"/>
      <c r="L7" s="2"/>
      <c r="M7" s="2"/>
      <c r="N7" s="2"/>
      <c r="O7" s="2"/>
      <c r="P7" s="2"/>
      <c r="Q7" s="2"/>
      <c r="R7" s="2"/>
      <c r="S7" s="2"/>
      <c r="T7" s="2"/>
      <c r="U7" s="2"/>
      <c r="V7" s="2"/>
      <c r="W7" s="1"/>
      <c r="X7" s="1"/>
      <c r="Y7" s="1"/>
      <c r="Z7" s="1"/>
      <c r="AA7" s="1"/>
      <c r="AB7" s="2"/>
      <c r="AC7" s="2"/>
      <c r="AD7" s="6"/>
      <c r="AE7" s="2"/>
      <c r="AF7" s="2"/>
      <c r="AG7" s="2"/>
      <c r="AH7" s="2"/>
      <c r="AI7" s="2"/>
      <c r="AJ7" s="2"/>
      <c r="AK7" s="2"/>
      <c r="AL7" s="2"/>
      <c r="AM7" s="53"/>
    </row>
    <row r="8" spans="1:46" ht="14.1" customHeight="1" x14ac:dyDescent="0.25">
      <c r="A8" s="269" t="s">
        <v>50</v>
      </c>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1"/>
      <c r="AD8" s="272"/>
      <c r="AE8" s="273"/>
      <c r="AF8" s="273"/>
      <c r="AG8" s="273"/>
      <c r="AH8" s="273"/>
      <c r="AI8" s="273"/>
      <c r="AJ8" s="273"/>
      <c r="AK8" s="273"/>
      <c r="AL8" s="273"/>
      <c r="AM8" s="274"/>
    </row>
    <row r="9" spans="1:46" s="8" customFormat="1" ht="5.25" customHeight="1" x14ac:dyDescent="0.25">
      <c r="A9" s="56"/>
      <c r="B9" s="7"/>
      <c r="C9" s="7"/>
      <c r="D9" s="7"/>
      <c r="E9" s="7"/>
      <c r="F9" s="7"/>
      <c r="G9" s="7"/>
      <c r="H9" s="7"/>
      <c r="I9" s="7"/>
      <c r="J9" s="7"/>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57"/>
      <c r="AT9" s="9"/>
    </row>
    <row r="10" spans="1:46" ht="12" customHeight="1" x14ac:dyDescent="0.25">
      <c r="A10" s="55" t="s">
        <v>8</v>
      </c>
      <c r="B10" s="1"/>
      <c r="C10" s="1"/>
      <c r="D10" s="1"/>
      <c r="E10" s="2"/>
      <c r="F10" s="2"/>
      <c r="G10" s="2"/>
      <c r="H10" s="2"/>
      <c r="I10" s="2"/>
      <c r="J10" s="2"/>
      <c r="K10" s="2"/>
      <c r="L10" s="2"/>
      <c r="M10" s="2"/>
      <c r="N10" s="2"/>
      <c r="O10" s="2"/>
      <c r="P10" s="2"/>
      <c r="Q10" s="2"/>
      <c r="R10" s="2"/>
      <c r="S10" s="2"/>
      <c r="T10" s="2"/>
      <c r="U10" s="2"/>
      <c r="V10" s="2"/>
      <c r="W10" s="6" t="s">
        <v>9</v>
      </c>
      <c r="X10" s="2"/>
      <c r="Y10" s="1"/>
      <c r="Z10" s="1"/>
      <c r="AA10" s="1"/>
      <c r="AB10" s="1"/>
      <c r="AC10" s="1"/>
      <c r="AD10" s="2"/>
      <c r="AE10" s="1"/>
      <c r="AF10" s="10"/>
      <c r="AG10" s="2"/>
      <c r="AH10" s="2"/>
      <c r="AI10" s="2"/>
      <c r="AJ10" s="2"/>
      <c r="AK10" s="44"/>
      <c r="AL10" s="11" t="s">
        <v>10</v>
      </c>
      <c r="AM10" s="58"/>
    </row>
    <row r="11" spans="1:46" ht="34.5" customHeight="1" x14ac:dyDescent="0.25">
      <c r="A11" s="275" t="s">
        <v>80</v>
      </c>
      <c r="B11" s="276"/>
      <c r="C11" s="276"/>
      <c r="D11" s="276"/>
      <c r="E11" s="276"/>
      <c r="F11" s="276"/>
      <c r="G11" s="276"/>
      <c r="H11" s="276"/>
      <c r="I11" s="276"/>
      <c r="J11" s="276"/>
      <c r="K11" s="276"/>
      <c r="L11" s="276"/>
      <c r="M11" s="276"/>
      <c r="N11" s="276"/>
      <c r="O11" s="276"/>
      <c r="P11" s="276"/>
      <c r="Q11" s="276"/>
      <c r="R11" s="276"/>
      <c r="S11" s="276"/>
      <c r="T11" s="276"/>
      <c r="U11" s="276"/>
      <c r="V11" s="277"/>
      <c r="W11" s="278" t="s">
        <v>48</v>
      </c>
      <c r="X11" s="270"/>
      <c r="Y11" s="270"/>
      <c r="Z11" s="270"/>
      <c r="AA11" s="270"/>
      <c r="AB11" s="270"/>
      <c r="AC11" s="270"/>
      <c r="AD11" s="270"/>
      <c r="AE11" s="270"/>
      <c r="AF11" s="270"/>
      <c r="AG11" s="270"/>
      <c r="AH11" s="270"/>
      <c r="AI11" s="270"/>
      <c r="AJ11" s="270"/>
      <c r="AK11" s="271"/>
      <c r="AL11" s="279" t="s">
        <v>11</v>
      </c>
      <c r="AM11" s="280"/>
    </row>
    <row r="12" spans="1:46" s="8" customFormat="1" ht="6.75" customHeight="1" x14ac:dyDescent="0.25">
      <c r="A12" s="56"/>
      <c r="B12" s="7"/>
      <c r="C12" s="7"/>
      <c r="D12" s="7"/>
      <c r="E12" s="7"/>
      <c r="F12" s="7"/>
      <c r="G12" s="7"/>
      <c r="H12" s="7"/>
      <c r="I12" s="7"/>
      <c r="J12" s="7"/>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2"/>
      <c r="AL12" s="2"/>
      <c r="AM12" s="53"/>
      <c r="AT12" s="9"/>
    </row>
    <row r="13" spans="1:46" ht="12" customHeight="1" x14ac:dyDescent="0.25">
      <c r="A13" s="51"/>
      <c r="B13" s="2"/>
      <c r="C13" s="2"/>
      <c r="D13" s="2"/>
      <c r="E13" s="1"/>
      <c r="F13" s="1"/>
      <c r="G13" s="1"/>
      <c r="H13" s="1"/>
      <c r="I13" s="2"/>
      <c r="J13" s="2"/>
      <c r="K13" s="2"/>
      <c r="L13" s="2"/>
      <c r="M13" s="2"/>
      <c r="N13" s="2"/>
      <c r="O13" s="2"/>
      <c r="P13" s="2"/>
      <c r="Q13" s="2"/>
      <c r="R13" s="2"/>
      <c r="S13" s="2"/>
      <c r="T13" s="2"/>
      <c r="U13" s="2"/>
      <c r="V13" s="2"/>
      <c r="W13" s="6"/>
      <c r="X13" s="2"/>
      <c r="Y13" s="2"/>
      <c r="Z13" s="1"/>
      <c r="AA13" s="2"/>
      <c r="AB13" s="2"/>
      <c r="AC13" s="2"/>
      <c r="AD13" s="2"/>
      <c r="AE13" s="2"/>
      <c r="AF13" s="6" t="s">
        <v>12</v>
      </c>
      <c r="AG13" s="2"/>
      <c r="AH13" s="2"/>
      <c r="AI13" s="1"/>
      <c r="AJ13" s="2"/>
      <c r="AK13" s="2"/>
      <c r="AL13" s="2"/>
      <c r="AM13" s="53"/>
    </row>
    <row r="14" spans="1:46" ht="21" customHeight="1" x14ac:dyDescent="0.25">
      <c r="A14" s="190" t="s">
        <v>81</v>
      </c>
      <c r="B14" s="191"/>
      <c r="C14" s="191"/>
      <c r="D14" s="191"/>
      <c r="E14" s="191"/>
      <c r="F14" s="191"/>
      <c r="G14" s="191"/>
      <c r="H14" s="191"/>
      <c r="I14" s="191"/>
      <c r="J14" s="191"/>
      <c r="K14" s="191"/>
      <c r="L14" s="191"/>
      <c r="M14" s="191"/>
      <c r="N14" s="191"/>
      <c r="O14" s="191"/>
      <c r="P14" s="191"/>
      <c r="Q14" s="191"/>
      <c r="R14" s="191"/>
      <c r="S14" s="191"/>
      <c r="T14" s="191"/>
      <c r="U14" s="191"/>
      <c r="V14" s="192"/>
      <c r="W14" s="193"/>
      <c r="X14" s="194"/>
      <c r="Y14" s="194"/>
      <c r="Z14" s="194"/>
      <c r="AA14" s="194"/>
      <c r="AB14" s="194"/>
      <c r="AC14" s="194"/>
      <c r="AD14" s="194"/>
      <c r="AE14" s="195"/>
      <c r="AF14" s="196">
        <v>45139</v>
      </c>
      <c r="AG14" s="197"/>
      <c r="AH14" s="197"/>
      <c r="AI14" s="197"/>
      <c r="AJ14" s="197"/>
      <c r="AK14" s="197"/>
      <c r="AL14" s="197"/>
      <c r="AM14" s="198"/>
    </row>
    <row r="15" spans="1:46" ht="6" customHeight="1" x14ac:dyDescent="0.25">
      <c r="A15" s="59"/>
      <c r="B15" s="39"/>
      <c r="C15" s="39"/>
      <c r="D15" s="39"/>
      <c r="E15" s="39"/>
      <c r="F15" s="39"/>
      <c r="G15" s="39"/>
      <c r="H15" s="39"/>
      <c r="I15" s="39"/>
      <c r="J15" s="39"/>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60"/>
    </row>
    <row r="16" spans="1:46" ht="11.25" customHeight="1" x14ac:dyDescent="0.25">
      <c r="A16" s="129" t="s">
        <v>13</v>
      </c>
      <c r="B16" s="41"/>
      <c r="C16" s="41"/>
      <c r="D16" s="41"/>
      <c r="E16" s="41"/>
      <c r="F16" s="43" t="s">
        <v>52</v>
      </c>
      <c r="G16" s="41"/>
      <c r="H16" s="41"/>
      <c r="I16" s="41"/>
      <c r="J16" s="41"/>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61"/>
      <c r="AN16" s="13" t="b">
        <v>0</v>
      </c>
    </row>
    <row r="17" spans="1:51" ht="6.75" customHeight="1" x14ac:dyDescent="0.25">
      <c r="A17" s="55"/>
      <c r="B17" s="1"/>
      <c r="C17" s="1"/>
      <c r="D17" s="1"/>
      <c r="E17" s="1"/>
      <c r="F17" s="1"/>
      <c r="G17" s="1"/>
      <c r="H17" s="1"/>
      <c r="I17" s="1"/>
      <c r="J17" s="1"/>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53"/>
    </row>
    <row r="18" spans="1:51" ht="12.6" customHeight="1" x14ac:dyDescent="0.25">
      <c r="A18" s="246"/>
      <c r="B18" s="247"/>
      <c r="C18" s="247"/>
      <c r="D18" s="247"/>
      <c r="E18" s="247"/>
      <c r="F18" s="247"/>
      <c r="G18" s="247"/>
      <c r="H18" s="247"/>
      <c r="I18" s="247"/>
      <c r="J18" s="247"/>
      <c r="K18" s="247"/>
      <c r="L18" s="247"/>
      <c r="M18" s="247"/>
      <c r="N18" s="247"/>
      <c r="O18" s="248"/>
      <c r="P18" s="199" t="s">
        <v>14</v>
      </c>
      <c r="Q18" s="200"/>
      <c r="R18" s="200"/>
      <c r="S18" s="200"/>
      <c r="T18" s="200"/>
      <c r="U18" s="200"/>
      <c r="V18" s="200"/>
      <c r="W18" s="200"/>
      <c r="X18" s="203" t="s">
        <v>15</v>
      </c>
      <c r="Y18" s="204"/>
      <c r="Z18" s="204"/>
      <c r="AA18" s="204"/>
      <c r="AB18" s="204"/>
      <c r="AC18" s="204"/>
      <c r="AD18" s="204"/>
      <c r="AE18" s="204"/>
      <c r="AF18" s="204"/>
      <c r="AG18" s="204"/>
      <c r="AH18" s="205"/>
      <c r="AI18" s="209">
        <v>0.2263</v>
      </c>
      <c r="AJ18" s="210"/>
      <c r="AK18" s="210"/>
      <c r="AL18" s="210"/>
      <c r="AM18" s="211"/>
    </row>
    <row r="19" spans="1:51" ht="12.6" customHeight="1" x14ac:dyDescent="0.25">
      <c r="A19" s="249"/>
      <c r="B19" s="250"/>
      <c r="C19" s="250"/>
      <c r="D19" s="250"/>
      <c r="E19" s="250"/>
      <c r="F19" s="250"/>
      <c r="G19" s="250"/>
      <c r="H19" s="250"/>
      <c r="I19" s="250"/>
      <c r="J19" s="250"/>
      <c r="K19" s="250"/>
      <c r="L19" s="250"/>
      <c r="M19" s="250"/>
      <c r="N19" s="250"/>
      <c r="O19" s="251"/>
      <c r="P19" s="201"/>
      <c r="Q19" s="202"/>
      <c r="R19" s="202"/>
      <c r="S19" s="202"/>
      <c r="T19" s="202"/>
      <c r="U19" s="202"/>
      <c r="V19" s="202"/>
      <c r="W19" s="202"/>
      <c r="X19" s="206"/>
      <c r="Y19" s="207"/>
      <c r="Z19" s="207"/>
      <c r="AA19" s="207"/>
      <c r="AB19" s="207"/>
      <c r="AC19" s="207"/>
      <c r="AD19" s="207"/>
      <c r="AE19" s="207"/>
      <c r="AF19" s="207"/>
      <c r="AG19" s="207"/>
      <c r="AH19" s="208"/>
      <c r="AI19" s="212"/>
      <c r="AJ19" s="213"/>
      <c r="AK19" s="213"/>
      <c r="AL19" s="213"/>
      <c r="AM19" s="214"/>
    </row>
    <row r="20" spans="1:51" ht="17.25" hidden="1" customHeight="1" x14ac:dyDescent="0.25">
      <c r="A20" s="62" t="s">
        <v>16</v>
      </c>
      <c r="B20" s="14"/>
      <c r="C20" s="14"/>
      <c r="D20" s="14"/>
      <c r="E20" s="14"/>
      <c r="F20" s="14"/>
      <c r="G20" s="14"/>
      <c r="H20" s="14"/>
      <c r="I20" s="14"/>
      <c r="J20" s="15" t="s">
        <v>17</v>
      </c>
      <c r="K20" s="215">
        <v>3.2000000000000002E-3</v>
      </c>
      <c r="L20" s="215"/>
      <c r="M20" s="16" t="s">
        <v>18</v>
      </c>
      <c r="N20" s="215">
        <v>7.4000000000000003E-3</v>
      </c>
      <c r="O20" s="291"/>
      <c r="P20" s="17" t="s">
        <v>19</v>
      </c>
      <c r="Q20" s="18"/>
      <c r="R20" s="18"/>
      <c r="S20" s="18"/>
      <c r="T20" s="18"/>
      <c r="U20" s="18"/>
      <c r="V20" s="292">
        <v>7.1999999999999998E-3</v>
      </c>
      <c r="W20" s="293"/>
      <c r="X20" s="281" t="s">
        <v>49</v>
      </c>
      <c r="Y20" s="281"/>
      <c r="Z20" s="281"/>
      <c r="AA20" s="281"/>
      <c r="AB20" s="281"/>
      <c r="AC20" s="281"/>
      <c r="AD20" s="281"/>
      <c r="AE20" s="281"/>
      <c r="AF20" s="281"/>
      <c r="AG20" s="281"/>
      <c r="AH20" s="281"/>
      <c r="AI20" s="281"/>
      <c r="AJ20" s="281"/>
      <c r="AK20" s="281"/>
      <c r="AL20" s="281"/>
      <c r="AM20" s="282"/>
      <c r="AR20" s="4"/>
      <c r="AT20" s="3"/>
    </row>
    <row r="21" spans="1:51" ht="17.25" hidden="1" customHeight="1" x14ac:dyDescent="0.25">
      <c r="A21" s="63" t="s">
        <v>20</v>
      </c>
      <c r="B21" s="19"/>
      <c r="C21" s="19"/>
      <c r="D21" s="19"/>
      <c r="E21" s="19"/>
      <c r="F21" s="19"/>
      <c r="G21" s="19"/>
      <c r="H21" s="19"/>
      <c r="I21" s="19"/>
      <c r="J21" s="20" t="s">
        <v>17</v>
      </c>
      <c r="K21" s="287">
        <v>5.0000000000000001E-3</v>
      </c>
      <c r="L21" s="287"/>
      <c r="M21" s="21" t="s">
        <v>18</v>
      </c>
      <c r="N21" s="287">
        <v>9.7000000000000003E-3</v>
      </c>
      <c r="O21" s="288"/>
      <c r="P21" s="22" t="s">
        <v>21</v>
      </c>
      <c r="Q21" s="23"/>
      <c r="R21" s="23"/>
      <c r="S21" s="23"/>
      <c r="T21" s="23"/>
      <c r="U21" s="23"/>
      <c r="V21" s="289">
        <v>9.5999999999999992E-3</v>
      </c>
      <c r="W21" s="290"/>
      <c r="X21" s="283"/>
      <c r="Y21" s="283"/>
      <c r="Z21" s="283"/>
      <c r="AA21" s="283"/>
      <c r="AB21" s="283"/>
      <c r="AC21" s="283"/>
      <c r="AD21" s="283"/>
      <c r="AE21" s="283"/>
      <c r="AF21" s="283"/>
      <c r="AG21" s="283"/>
      <c r="AH21" s="283"/>
      <c r="AI21" s="283"/>
      <c r="AJ21" s="283"/>
      <c r="AK21" s="283"/>
      <c r="AL21" s="283"/>
      <c r="AM21" s="284"/>
      <c r="AR21" s="4"/>
      <c r="AT21" s="3"/>
    </row>
    <row r="22" spans="1:51" ht="17.25" hidden="1" customHeight="1" x14ac:dyDescent="0.25">
      <c r="A22" s="63" t="s">
        <v>22</v>
      </c>
      <c r="B22" s="19"/>
      <c r="C22" s="19"/>
      <c r="D22" s="19"/>
      <c r="E22" s="19"/>
      <c r="F22" s="19"/>
      <c r="G22" s="19"/>
      <c r="H22" s="19"/>
      <c r="I22" s="19"/>
      <c r="J22" s="20" t="s">
        <v>17</v>
      </c>
      <c r="K22" s="287">
        <v>1.0200000000000001E-2</v>
      </c>
      <c r="L22" s="287"/>
      <c r="M22" s="21" t="s">
        <v>18</v>
      </c>
      <c r="N22" s="287">
        <v>1.21E-2</v>
      </c>
      <c r="O22" s="288"/>
      <c r="P22" s="22" t="s">
        <v>23</v>
      </c>
      <c r="Q22" s="23"/>
      <c r="R22" s="23"/>
      <c r="S22" s="23"/>
      <c r="T22" s="23"/>
      <c r="U22" s="23"/>
      <c r="V22" s="289">
        <v>1.21E-2</v>
      </c>
      <c r="W22" s="290"/>
      <c r="X22" s="283"/>
      <c r="Y22" s="283"/>
      <c r="Z22" s="283"/>
      <c r="AA22" s="283"/>
      <c r="AB22" s="283"/>
      <c r="AC22" s="283"/>
      <c r="AD22" s="283"/>
      <c r="AE22" s="283"/>
      <c r="AF22" s="283"/>
      <c r="AG22" s="283"/>
      <c r="AH22" s="283"/>
      <c r="AI22" s="283"/>
      <c r="AJ22" s="283"/>
      <c r="AK22" s="283"/>
      <c r="AL22" s="283"/>
      <c r="AM22" s="284"/>
      <c r="AR22" s="4"/>
      <c r="AT22" s="3"/>
    </row>
    <row r="23" spans="1:51" ht="17.25" hidden="1" customHeight="1" x14ac:dyDescent="0.25">
      <c r="A23" s="63" t="s">
        <v>24</v>
      </c>
      <c r="B23" s="19"/>
      <c r="C23" s="19"/>
      <c r="D23" s="19"/>
      <c r="E23" s="19"/>
      <c r="F23" s="19"/>
      <c r="G23" s="19"/>
      <c r="H23" s="19"/>
      <c r="I23" s="19"/>
      <c r="J23" s="20" t="s">
        <v>17</v>
      </c>
      <c r="K23" s="287">
        <v>3.7999999999999999E-2</v>
      </c>
      <c r="L23" s="287"/>
      <c r="M23" s="21" t="s">
        <v>18</v>
      </c>
      <c r="N23" s="287">
        <v>4.6699999999999998E-2</v>
      </c>
      <c r="O23" s="288"/>
      <c r="P23" s="22" t="s">
        <v>25</v>
      </c>
      <c r="Q23" s="23"/>
      <c r="R23" s="23"/>
      <c r="S23" s="23"/>
      <c r="T23" s="23"/>
      <c r="U23" s="23"/>
      <c r="V23" s="289">
        <v>4.6699999999999998E-2</v>
      </c>
      <c r="W23" s="290"/>
      <c r="X23" s="283"/>
      <c r="Y23" s="283"/>
      <c r="Z23" s="283"/>
      <c r="AA23" s="283"/>
      <c r="AB23" s="283"/>
      <c r="AC23" s="283"/>
      <c r="AD23" s="283"/>
      <c r="AE23" s="283"/>
      <c r="AF23" s="283"/>
      <c r="AG23" s="283"/>
      <c r="AH23" s="283"/>
      <c r="AI23" s="283"/>
      <c r="AJ23" s="283"/>
      <c r="AK23" s="283"/>
      <c r="AL23" s="283"/>
      <c r="AM23" s="284"/>
      <c r="AR23" s="4"/>
      <c r="AT23" s="3"/>
    </row>
    <row r="24" spans="1:51" ht="17.25" hidden="1" customHeight="1" x14ac:dyDescent="0.25">
      <c r="A24" s="63" t="s">
        <v>26</v>
      </c>
      <c r="B24" s="19"/>
      <c r="C24" s="19"/>
      <c r="D24" s="19"/>
      <c r="E24" s="19"/>
      <c r="F24" s="19"/>
      <c r="G24" s="19"/>
      <c r="H24" s="19"/>
      <c r="I24" s="19"/>
      <c r="J24" s="20" t="s">
        <v>17</v>
      </c>
      <c r="K24" s="287">
        <v>6.6400000000000001E-2</v>
      </c>
      <c r="L24" s="287"/>
      <c r="M24" s="21" t="s">
        <v>18</v>
      </c>
      <c r="N24" s="287">
        <v>8.6900000000000005E-2</v>
      </c>
      <c r="O24" s="288"/>
      <c r="P24" s="22" t="s">
        <v>27</v>
      </c>
      <c r="Q24" s="23"/>
      <c r="R24" s="23"/>
      <c r="S24" s="23"/>
      <c r="T24" s="23"/>
      <c r="U24" s="23"/>
      <c r="V24" s="289">
        <v>8.6900000000000005E-2</v>
      </c>
      <c r="W24" s="290"/>
      <c r="X24" s="283"/>
      <c r="Y24" s="283"/>
      <c r="Z24" s="283"/>
      <c r="AA24" s="283"/>
      <c r="AB24" s="283"/>
      <c r="AC24" s="283"/>
      <c r="AD24" s="283"/>
      <c r="AE24" s="283"/>
      <c r="AF24" s="283"/>
      <c r="AG24" s="283"/>
      <c r="AH24" s="283"/>
      <c r="AI24" s="283"/>
      <c r="AJ24" s="283"/>
      <c r="AK24" s="283"/>
      <c r="AL24" s="283"/>
      <c r="AM24" s="284"/>
      <c r="AT24" s="3"/>
    </row>
    <row r="25" spans="1:51" ht="17.25" hidden="1" customHeight="1" x14ac:dyDescent="0.25">
      <c r="A25" s="64" t="s">
        <v>28</v>
      </c>
      <c r="B25" s="24"/>
      <c r="C25" s="36" t="s">
        <v>38</v>
      </c>
      <c r="D25" s="36" t="s">
        <v>41</v>
      </c>
      <c r="E25" s="25" t="s">
        <v>42</v>
      </c>
      <c r="F25" s="37">
        <v>0.02</v>
      </c>
      <c r="G25" s="24"/>
      <c r="H25" s="24"/>
      <c r="I25" s="24"/>
      <c r="J25" s="257">
        <v>7.6499999999999999E-2</v>
      </c>
      <c r="K25" s="258"/>
      <c r="L25" s="258"/>
      <c r="M25" s="258"/>
      <c r="N25" s="258"/>
      <c r="O25" s="259"/>
      <c r="P25" s="26" t="s">
        <v>29</v>
      </c>
      <c r="Q25" s="27"/>
      <c r="R25" s="27"/>
      <c r="S25" s="27"/>
      <c r="T25" s="27"/>
      <c r="U25" s="27"/>
      <c r="V25" s="260">
        <v>7.6499999999999999E-2</v>
      </c>
      <c r="W25" s="261"/>
      <c r="X25" s="285"/>
      <c r="Y25" s="285"/>
      <c r="Z25" s="285"/>
      <c r="AA25" s="285"/>
      <c r="AB25" s="285"/>
      <c r="AC25" s="285"/>
      <c r="AD25" s="285"/>
      <c r="AE25" s="285"/>
      <c r="AF25" s="285"/>
      <c r="AG25" s="285"/>
      <c r="AH25" s="285"/>
      <c r="AI25" s="285"/>
      <c r="AJ25" s="285"/>
      <c r="AK25" s="285"/>
      <c r="AL25" s="285"/>
      <c r="AM25" s="286"/>
      <c r="AT25" s="3"/>
    </row>
    <row r="26" spans="1:51" ht="6" customHeight="1" x14ac:dyDescent="0.25">
      <c r="A26" s="55"/>
      <c r="B26" s="1"/>
      <c r="C26" s="1"/>
      <c r="D26" s="1"/>
      <c r="E26" s="1"/>
      <c r="F26" s="1"/>
      <c r="G26" s="1"/>
      <c r="H26" s="1"/>
      <c r="I26" s="1"/>
      <c r="J26" s="1"/>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53"/>
    </row>
    <row r="27" spans="1:51" ht="50.1" customHeight="1" x14ac:dyDescent="0.25">
      <c r="A27" s="216" t="s">
        <v>0</v>
      </c>
      <c r="B27" s="134"/>
      <c r="C27" s="135"/>
      <c r="D27" s="136"/>
      <c r="E27" s="135"/>
      <c r="F27" s="219" t="s">
        <v>30</v>
      </c>
      <c r="G27" s="220"/>
      <c r="H27" s="220"/>
      <c r="I27" s="220"/>
      <c r="J27" s="220"/>
      <c r="K27" s="220"/>
      <c r="L27" s="220"/>
      <c r="M27" s="220"/>
      <c r="N27" s="220"/>
      <c r="O27" s="220"/>
      <c r="P27" s="220"/>
      <c r="Q27" s="220"/>
      <c r="R27" s="221"/>
      <c r="S27" s="228" t="s">
        <v>31</v>
      </c>
      <c r="T27" s="229"/>
      <c r="U27" s="234" t="s">
        <v>32</v>
      </c>
      <c r="V27" s="235"/>
      <c r="W27" s="236"/>
      <c r="X27" s="243" t="s">
        <v>33</v>
      </c>
      <c r="Y27" s="244"/>
      <c r="Z27" s="244"/>
      <c r="AA27" s="244"/>
      <c r="AB27" s="244"/>
      <c r="AC27" s="244"/>
      <c r="AD27" s="244"/>
      <c r="AE27" s="244"/>
      <c r="AF27" s="244"/>
      <c r="AG27" s="244"/>
      <c r="AH27" s="244"/>
      <c r="AI27" s="244"/>
      <c r="AJ27" s="244"/>
      <c r="AK27" s="244"/>
      <c r="AL27" s="244"/>
      <c r="AM27" s="245"/>
      <c r="AR27" s="252" t="s">
        <v>34</v>
      </c>
      <c r="AS27" s="252"/>
    </row>
    <row r="28" spans="1:51" ht="50.1" customHeight="1" x14ac:dyDescent="0.25">
      <c r="A28" s="217"/>
      <c r="B28" s="137" t="s">
        <v>1</v>
      </c>
      <c r="C28" s="138"/>
      <c r="D28" s="222" t="s">
        <v>35</v>
      </c>
      <c r="E28" s="224"/>
      <c r="F28" s="222"/>
      <c r="G28" s="223"/>
      <c r="H28" s="223"/>
      <c r="I28" s="223"/>
      <c r="J28" s="223"/>
      <c r="K28" s="223"/>
      <c r="L28" s="223"/>
      <c r="M28" s="223"/>
      <c r="N28" s="223"/>
      <c r="O28" s="223"/>
      <c r="P28" s="223"/>
      <c r="Q28" s="223"/>
      <c r="R28" s="224"/>
      <c r="S28" s="230"/>
      <c r="T28" s="231"/>
      <c r="U28" s="237"/>
      <c r="V28" s="238"/>
      <c r="W28" s="239"/>
      <c r="X28" s="243" t="s">
        <v>36</v>
      </c>
      <c r="Y28" s="244"/>
      <c r="Z28" s="244"/>
      <c r="AA28" s="244"/>
      <c r="AB28" s="244"/>
      <c r="AC28" s="244"/>
      <c r="AD28" s="244"/>
      <c r="AE28" s="253" t="s">
        <v>37</v>
      </c>
      <c r="AF28" s="244"/>
      <c r="AG28" s="244"/>
      <c r="AH28" s="244"/>
      <c r="AI28" s="244"/>
      <c r="AJ28" s="244"/>
      <c r="AK28" s="244"/>
      <c r="AL28" s="244"/>
      <c r="AM28" s="245"/>
      <c r="AR28" s="28" t="s">
        <v>38</v>
      </c>
      <c r="AS28" s="29">
        <v>0.02</v>
      </c>
    </row>
    <row r="29" spans="1:51" ht="12" customHeight="1" x14ac:dyDescent="0.25">
      <c r="A29" s="218"/>
      <c r="B29" s="139"/>
      <c r="C29" s="140"/>
      <c r="D29" s="141"/>
      <c r="E29" s="140"/>
      <c r="F29" s="225"/>
      <c r="G29" s="226"/>
      <c r="H29" s="226"/>
      <c r="I29" s="226"/>
      <c r="J29" s="226"/>
      <c r="K29" s="226"/>
      <c r="L29" s="226"/>
      <c r="M29" s="226"/>
      <c r="N29" s="226"/>
      <c r="O29" s="226"/>
      <c r="P29" s="226"/>
      <c r="Q29" s="226"/>
      <c r="R29" s="227"/>
      <c r="S29" s="232"/>
      <c r="T29" s="233"/>
      <c r="U29" s="240"/>
      <c r="V29" s="241"/>
      <c r="W29" s="242"/>
      <c r="X29" s="232" t="s">
        <v>39</v>
      </c>
      <c r="Y29" s="254"/>
      <c r="Z29" s="233"/>
      <c r="AA29" s="232" t="s">
        <v>40</v>
      </c>
      <c r="AB29" s="254"/>
      <c r="AC29" s="254"/>
      <c r="AD29" s="254"/>
      <c r="AE29" s="255" t="s">
        <v>39</v>
      </c>
      <c r="AF29" s="254"/>
      <c r="AG29" s="233"/>
      <c r="AH29" s="232" t="s">
        <v>40</v>
      </c>
      <c r="AI29" s="254"/>
      <c r="AJ29" s="254"/>
      <c r="AK29" s="254"/>
      <c r="AL29" s="254"/>
      <c r="AM29" s="256"/>
      <c r="AR29" s="28" t="s">
        <v>41</v>
      </c>
      <c r="AS29" s="29">
        <v>6.4999999999999997E-3</v>
      </c>
    </row>
    <row r="30" spans="1:51" ht="50.1" customHeight="1" x14ac:dyDescent="0.25">
      <c r="A30" s="133">
        <v>1</v>
      </c>
      <c r="B30" s="316"/>
      <c r="C30" s="317"/>
      <c r="D30" s="316"/>
      <c r="E30" s="317"/>
      <c r="F30" s="318" t="s">
        <v>47</v>
      </c>
      <c r="G30" s="319"/>
      <c r="H30" s="319"/>
      <c r="I30" s="319"/>
      <c r="J30" s="319"/>
      <c r="K30" s="319"/>
      <c r="L30" s="319"/>
      <c r="M30" s="319"/>
      <c r="N30" s="319"/>
      <c r="O30" s="319"/>
      <c r="P30" s="319"/>
      <c r="Q30" s="319"/>
      <c r="R30" s="320"/>
      <c r="S30" s="321"/>
      <c r="T30" s="322"/>
      <c r="U30" s="323"/>
      <c r="V30" s="324"/>
      <c r="W30" s="325"/>
      <c r="X30" s="303"/>
      <c r="Y30" s="304"/>
      <c r="Z30" s="305"/>
      <c r="AA30" s="306" t="str">
        <f>IF(S30="","",ROUND(U30*X30,2))</f>
        <v/>
      </c>
      <c r="AB30" s="307"/>
      <c r="AC30" s="307"/>
      <c r="AD30" s="308"/>
      <c r="AE30" s="309" t="str">
        <f>IF(S30="","",ROUND(X30*(1+$AI$18),2))</f>
        <v/>
      </c>
      <c r="AF30" s="310"/>
      <c r="AG30" s="310"/>
      <c r="AH30" s="294">
        <f>SUM(AH31:AM31)</f>
        <v>913</v>
      </c>
      <c r="AI30" s="295"/>
      <c r="AJ30" s="295"/>
      <c r="AK30" s="295"/>
      <c r="AL30" s="295"/>
      <c r="AM30" s="296"/>
      <c r="AN30" s="30"/>
      <c r="AR30" s="28" t="s">
        <v>42</v>
      </c>
      <c r="AS30" s="29">
        <v>0.03</v>
      </c>
      <c r="AW30" s="187"/>
      <c r="AX30" s="187"/>
      <c r="AY30" s="187"/>
    </row>
    <row r="31" spans="1:51" ht="80.099999999999994" customHeight="1" x14ac:dyDescent="0.25">
      <c r="A31" s="128" t="s">
        <v>2</v>
      </c>
      <c r="B31" s="168" t="s">
        <v>70</v>
      </c>
      <c r="C31" s="169"/>
      <c r="D31" s="170" t="s">
        <v>55</v>
      </c>
      <c r="E31" s="171"/>
      <c r="F31" s="297" t="s">
        <v>75</v>
      </c>
      <c r="G31" s="298"/>
      <c r="H31" s="298"/>
      <c r="I31" s="298"/>
      <c r="J31" s="298"/>
      <c r="K31" s="298"/>
      <c r="L31" s="298"/>
      <c r="M31" s="298"/>
      <c r="N31" s="298"/>
      <c r="O31" s="298"/>
      <c r="P31" s="298"/>
      <c r="Q31" s="298"/>
      <c r="R31" s="299"/>
      <c r="S31" s="175" t="s">
        <v>5</v>
      </c>
      <c r="T31" s="176"/>
      <c r="U31" s="144">
        <v>2.4</v>
      </c>
      <c r="V31" s="145"/>
      <c r="W31" s="146"/>
      <c r="X31" s="300">
        <v>310.26</v>
      </c>
      <c r="Y31" s="301"/>
      <c r="Z31" s="302"/>
      <c r="AA31" s="181">
        <f t="shared" ref="AA31" si="0">ROUND(X31*U31,2)</f>
        <v>744.62</v>
      </c>
      <c r="AB31" s="182"/>
      <c r="AC31" s="182"/>
      <c r="AD31" s="183"/>
      <c r="AE31" s="184">
        <f>ROUND(X31*(1+AI$18),2)</f>
        <v>380.47</v>
      </c>
      <c r="AF31" s="156"/>
      <c r="AG31" s="156"/>
      <c r="AH31" s="156">
        <f>ROUND(AE31*U31,AH253)</f>
        <v>913</v>
      </c>
      <c r="AI31" s="156"/>
      <c r="AJ31" s="156"/>
      <c r="AK31" s="156"/>
      <c r="AL31" s="156"/>
      <c r="AM31" s="157"/>
      <c r="AP31" s="30"/>
      <c r="AW31" s="187"/>
      <c r="AX31" s="187"/>
      <c r="AY31" s="187"/>
    </row>
    <row r="32" spans="1:51" ht="50.1" customHeight="1" x14ac:dyDescent="0.25">
      <c r="A32" s="132">
        <v>2</v>
      </c>
      <c r="B32" s="326"/>
      <c r="C32" s="327"/>
      <c r="D32" s="328"/>
      <c r="E32" s="329"/>
      <c r="F32" s="330" t="s">
        <v>71</v>
      </c>
      <c r="G32" s="331"/>
      <c r="H32" s="331"/>
      <c r="I32" s="331"/>
      <c r="J32" s="331"/>
      <c r="K32" s="331"/>
      <c r="L32" s="331"/>
      <c r="M32" s="331"/>
      <c r="N32" s="331"/>
      <c r="O32" s="331"/>
      <c r="P32" s="331"/>
      <c r="Q32" s="331"/>
      <c r="R32" s="332"/>
      <c r="S32" s="333"/>
      <c r="T32" s="334"/>
      <c r="U32" s="323"/>
      <c r="V32" s="324"/>
      <c r="W32" s="325"/>
      <c r="X32" s="153"/>
      <c r="Y32" s="154"/>
      <c r="Z32" s="155"/>
      <c r="AA32" s="161"/>
      <c r="AB32" s="162"/>
      <c r="AC32" s="162"/>
      <c r="AD32" s="163"/>
      <c r="AE32" s="164"/>
      <c r="AF32" s="165"/>
      <c r="AG32" s="165"/>
      <c r="AH32" s="166">
        <f>AH33+AH34</f>
        <v>27780.634999999998</v>
      </c>
      <c r="AI32" s="166"/>
      <c r="AJ32" s="166"/>
      <c r="AK32" s="166"/>
      <c r="AL32" s="166"/>
      <c r="AM32" s="167"/>
      <c r="AN32" s="30"/>
      <c r="AP32" s="30"/>
      <c r="AS32" s="30"/>
      <c r="AW32" s="111"/>
      <c r="AX32" s="111"/>
      <c r="AY32" s="111"/>
    </row>
    <row r="33" spans="1:51" ht="50.1" customHeight="1" x14ac:dyDescent="0.25">
      <c r="A33" s="128" t="s">
        <v>3</v>
      </c>
      <c r="B33" s="142" t="s">
        <v>83</v>
      </c>
      <c r="C33" s="143"/>
      <c r="D33" s="170" t="s">
        <v>55</v>
      </c>
      <c r="E33" s="171"/>
      <c r="F33" s="172" t="s">
        <v>82</v>
      </c>
      <c r="G33" s="173"/>
      <c r="H33" s="173"/>
      <c r="I33" s="173"/>
      <c r="J33" s="173"/>
      <c r="K33" s="173"/>
      <c r="L33" s="173"/>
      <c r="M33" s="173"/>
      <c r="N33" s="173"/>
      <c r="O33" s="173"/>
      <c r="P33" s="173"/>
      <c r="Q33" s="173"/>
      <c r="R33" s="174"/>
      <c r="S33" s="175" t="s">
        <v>68</v>
      </c>
      <c r="T33" s="176"/>
      <c r="U33" s="177">
        <v>312.5</v>
      </c>
      <c r="V33" s="178"/>
      <c r="W33" s="179"/>
      <c r="X33" s="147">
        <v>35.869999999999997</v>
      </c>
      <c r="Y33" s="180"/>
      <c r="Z33" s="180"/>
      <c r="AA33" s="181">
        <f>U33*X33</f>
        <v>11209.375</v>
      </c>
      <c r="AB33" s="182"/>
      <c r="AC33" s="182"/>
      <c r="AD33" s="183"/>
      <c r="AE33" s="184">
        <f>ROUND(X33*(1+AI$18),2)</f>
        <v>43.99</v>
      </c>
      <c r="AF33" s="156"/>
      <c r="AG33" s="156"/>
      <c r="AH33" s="156">
        <f>U33*AE33</f>
        <v>13746.875</v>
      </c>
      <c r="AI33" s="156"/>
      <c r="AJ33" s="156"/>
      <c r="AK33" s="156"/>
      <c r="AL33" s="156"/>
      <c r="AM33" s="157"/>
      <c r="AP33" s="30"/>
      <c r="AS33" s="30"/>
      <c r="AW33" s="111"/>
      <c r="AX33" s="111"/>
      <c r="AY33" s="111"/>
    </row>
    <row r="34" spans="1:51" ht="75" customHeight="1" x14ac:dyDescent="0.25">
      <c r="A34" s="128" t="s">
        <v>4</v>
      </c>
      <c r="B34" s="168" t="s">
        <v>85</v>
      </c>
      <c r="C34" s="169"/>
      <c r="D34" s="170" t="s">
        <v>55</v>
      </c>
      <c r="E34" s="171"/>
      <c r="F34" s="172" t="s">
        <v>84</v>
      </c>
      <c r="G34" s="173"/>
      <c r="H34" s="173"/>
      <c r="I34" s="173"/>
      <c r="J34" s="173"/>
      <c r="K34" s="173"/>
      <c r="L34" s="173"/>
      <c r="M34" s="173"/>
      <c r="N34" s="173"/>
      <c r="O34" s="173"/>
      <c r="P34" s="173"/>
      <c r="Q34" s="173"/>
      <c r="R34" s="174"/>
      <c r="S34" s="175" t="s">
        <v>68</v>
      </c>
      <c r="T34" s="176"/>
      <c r="U34" s="177">
        <v>312</v>
      </c>
      <c r="V34" s="178"/>
      <c r="W34" s="179"/>
      <c r="X34" s="147">
        <v>36.68</v>
      </c>
      <c r="Y34" s="180"/>
      <c r="Z34" s="180"/>
      <c r="AA34" s="181">
        <f t="shared" ref="AA34" si="1">ROUND(X34*U34,2)</f>
        <v>11444.16</v>
      </c>
      <c r="AB34" s="182"/>
      <c r="AC34" s="182"/>
      <c r="AD34" s="183"/>
      <c r="AE34" s="184">
        <f>ROUND(X34*(1+AI$18),2)</f>
        <v>44.98</v>
      </c>
      <c r="AF34" s="156"/>
      <c r="AG34" s="156"/>
      <c r="AH34" s="156">
        <f>U34*AE34</f>
        <v>14033.759999999998</v>
      </c>
      <c r="AI34" s="156"/>
      <c r="AJ34" s="156"/>
      <c r="AK34" s="156"/>
      <c r="AL34" s="156"/>
      <c r="AM34" s="157"/>
      <c r="AP34" s="30"/>
      <c r="AS34" s="30"/>
      <c r="AW34" s="111"/>
      <c r="AX34" s="111"/>
      <c r="AY34" s="111"/>
    </row>
    <row r="35" spans="1:51" ht="50.1" customHeight="1" x14ac:dyDescent="0.25">
      <c r="A35" s="132">
        <v>3</v>
      </c>
      <c r="B35" s="326"/>
      <c r="C35" s="327"/>
      <c r="D35" s="328"/>
      <c r="E35" s="329"/>
      <c r="F35" s="330" t="s">
        <v>72</v>
      </c>
      <c r="G35" s="331"/>
      <c r="H35" s="331"/>
      <c r="I35" s="331"/>
      <c r="J35" s="331"/>
      <c r="K35" s="331"/>
      <c r="L35" s="331"/>
      <c r="M35" s="331"/>
      <c r="N35" s="331"/>
      <c r="O35" s="331"/>
      <c r="P35" s="331"/>
      <c r="Q35" s="331"/>
      <c r="R35" s="332"/>
      <c r="S35" s="333"/>
      <c r="T35" s="334"/>
      <c r="U35" s="323"/>
      <c r="V35" s="324"/>
      <c r="W35" s="325"/>
      <c r="X35" s="153"/>
      <c r="Y35" s="154"/>
      <c r="Z35" s="155"/>
      <c r="AA35" s="161"/>
      <c r="AB35" s="162"/>
      <c r="AC35" s="162"/>
      <c r="AD35" s="163"/>
      <c r="AE35" s="164"/>
      <c r="AF35" s="165"/>
      <c r="AG35" s="165"/>
      <c r="AH35" s="166">
        <f>SUM(AH36:AM39)</f>
        <v>35407.895399999994</v>
      </c>
      <c r="AI35" s="166"/>
      <c r="AJ35" s="166"/>
      <c r="AK35" s="166"/>
      <c r="AL35" s="166"/>
      <c r="AM35" s="167"/>
      <c r="AN35" s="30"/>
      <c r="AO35" s="30"/>
      <c r="AP35" s="30"/>
      <c r="AR35" s="30"/>
      <c r="AS35" s="30"/>
      <c r="AW35" s="111"/>
      <c r="AX35" s="111"/>
      <c r="AY35" s="111"/>
    </row>
    <row r="36" spans="1:51" ht="70.05" customHeight="1" x14ac:dyDescent="0.25">
      <c r="A36" s="128" t="s">
        <v>76</v>
      </c>
      <c r="B36" s="168" t="s">
        <v>94</v>
      </c>
      <c r="C36" s="169"/>
      <c r="D36" s="170" t="s">
        <v>55</v>
      </c>
      <c r="E36" s="171"/>
      <c r="F36" s="172" t="s">
        <v>93</v>
      </c>
      <c r="G36" s="173"/>
      <c r="H36" s="173"/>
      <c r="I36" s="173"/>
      <c r="J36" s="173"/>
      <c r="K36" s="173"/>
      <c r="L36" s="173"/>
      <c r="M36" s="173"/>
      <c r="N36" s="173"/>
      <c r="O36" s="173"/>
      <c r="P36" s="173"/>
      <c r="Q36" s="173"/>
      <c r="R36" s="174"/>
      <c r="S36" s="175" t="s">
        <v>69</v>
      </c>
      <c r="T36" s="176"/>
      <c r="U36" s="144">
        <v>14.6</v>
      </c>
      <c r="V36" s="145"/>
      <c r="W36" s="146"/>
      <c r="X36" s="147">
        <v>300.29000000000002</v>
      </c>
      <c r="Y36" s="148"/>
      <c r="Z36" s="149"/>
      <c r="AA36" s="150">
        <f t="shared" ref="AA36" si="2">ROUND(X36*U36,2)</f>
        <v>4384.2299999999996</v>
      </c>
      <c r="AB36" s="151"/>
      <c r="AC36" s="151"/>
      <c r="AD36" s="152"/>
      <c r="AE36" s="158">
        <f t="shared" ref="AE36:AE39" si="3">ROUND(X36*(1+AI$18),2)</f>
        <v>368.25</v>
      </c>
      <c r="AF36" s="159"/>
      <c r="AG36" s="160"/>
      <c r="AH36" s="185">
        <f t="shared" ref="AH36" si="4">U36*AE36</f>
        <v>5376.45</v>
      </c>
      <c r="AI36" s="159"/>
      <c r="AJ36" s="159"/>
      <c r="AK36" s="159"/>
      <c r="AL36" s="159"/>
      <c r="AM36" s="186"/>
      <c r="AN36" s="30"/>
      <c r="AP36" s="30"/>
      <c r="AR36" s="30"/>
      <c r="AS36" s="30"/>
      <c r="AW36" s="111"/>
      <c r="AX36" s="111"/>
      <c r="AY36" s="111"/>
    </row>
    <row r="37" spans="1:51" ht="69.900000000000006" customHeight="1" x14ac:dyDescent="0.25">
      <c r="A37" s="128" t="s">
        <v>77</v>
      </c>
      <c r="B37" s="168" t="s">
        <v>87</v>
      </c>
      <c r="C37" s="169"/>
      <c r="D37" s="170" t="s">
        <v>55</v>
      </c>
      <c r="E37" s="171"/>
      <c r="F37" s="172" t="s">
        <v>86</v>
      </c>
      <c r="G37" s="173"/>
      <c r="H37" s="173"/>
      <c r="I37" s="173"/>
      <c r="J37" s="173"/>
      <c r="K37" s="173"/>
      <c r="L37" s="173"/>
      <c r="M37" s="173"/>
      <c r="N37" s="173"/>
      <c r="O37" s="173"/>
      <c r="P37" s="173"/>
      <c r="Q37" s="173"/>
      <c r="R37" s="174"/>
      <c r="S37" s="175" t="s">
        <v>69</v>
      </c>
      <c r="T37" s="176"/>
      <c r="U37" s="144">
        <v>14.6</v>
      </c>
      <c r="V37" s="145"/>
      <c r="W37" s="146"/>
      <c r="X37" s="147">
        <v>24.86</v>
      </c>
      <c r="Y37" s="148"/>
      <c r="Z37" s="149"/>
      <c r="AA37" s="150">
        <f t="shared" ref="AA37:AA39" si="5">ROUND(X37*U37,2)</f>
        <v>362.96</v>
      </c>
      <c r="AB37" s="151"/>
      <c r="AC37" s="151"/>
      <c r="AD37" s="152"/>
      <c r="AE37" s="158">
        <f t="shared" si="3"/>
        <v>30.49</v>
      </c>
      <c r="AF37" s="159"/>
      <c r="AG37" s="160"/>
      <c r="AH37" s="185">
        <f t="shared" ref="AH37:AH39" si="6">U37*AE37</f>
        <v>445.15399999999994</v>
      </c>
      <c r="AI37" s="159"/>
      <c r="AJ37" s="159"/>
      <c r="AK37" s="159"/>
      <c r="AL37" s="159"/>
      <c r="AM37" s="186"/>
      <c r="AP37" s="30"/>
      <c r="AS37" s="30"/>
      <c r="AW37" s="111"/>
      <c r="AX37" s="111"/>
      <c r="AY37" s="111"/>
    </row>
    <row r="38" spans="1:51" ht="69.900000000000006" customHeight="1" x14ac:dyDescent="0.25">
      <c r="A38" s="128" t="s">
        <v>78</v>
      </c>
      <c r="B38" s="168" t="s">
        <v>89</v>
      </c>
      <c r="C38" s="169"/>
      <c r="D38" s="170" t="s">
        <v>55</v>
      </c>
      <c r="E38" s="171"/>
      <c r="F38" s="172" t="s">
        <v>88</v>
      </c>
      <c r="G38" s="173"/>
      <c r="H38" s="173"/>
      <c r="I38" s="173"/>
      <c r="J38" s="173"/>
      <c r="K38" s="173"/>
      <c r="L38" s="173"/>
      <c r="M38" s="173"/>
      <c r="N38" s="173"/>
      <c r="O38" s="173"/>
      <c r="P38" s="173"/>
      <c r="Q38" s="173"/>
      <c r="R38" s="174"/>
      <c r="S38" s="175" t="s">
        <v>69</v>
      </c>
      <c r="T38" s="176"/>
      <c r="U38" s="144">
        <v>80.58</v>
      </c>
      <c r="V38" s="145"/>
      <c r="W38" s="146"/>
      <c r="X38" s="147">
        <v>210.2</v>
      </c>
      <c r="Y38" s="148"/>
      <c r="Z38" s="149"/>
      <c r="AA38" s="150">
        <f t="shared" ref="AA38" si="7">ROUND(X38*U38,2)</f>
        <v>16937.919999999998</v>
      </c>
      <c r="AB38" s="151"/>
      <c r="AC38" s="151"/>
      <c r="AD38" s="152"/>
      <c r="AE38" s="158">
        <f t="shared" ref="AE38" si="8">ROUND(X38*(1+AI$18),2)</f>
        <v>257.77</v>
      </c>
      <c r="AF38" s="159"/>
      <c r="AG38" s="160"/>
      <c r="AH38" s="185">
        <f>U38*AE38</f>
        <v>20771.106599999999</v>
      </c>
      <c r="AI38" s="159"/>
      <c r="AJ38" s="159"/>
      <c r="AK38" s="159"/>
      <c r="AL38" s="159"/>
      <c r="AM38" s="186"/>
      <c r="AP38" s="30"/>
      <c r="AS38" s="30"/>
      <c r="AW38" s="111"/>
      <c r="AX38" s="111"/>
      <c r="AY38" s="111"/>
    </row>
    <row r="39" spans="1:51" ht="50.1" customHeight="1" x14ac:dyDescent="0.25">
      <c r="A39" s="128" t="s">
        <v>79</v>
      </c>
      <c r="B39" s="335" t="s">
        <v>91</v>
      </c>
      <c r="C39" s="336"/>
      <c r="D39" s="170" t="s">
        <v>55</v>
      </c>
      <c r="E39" s="171"/>
      <c r="F39" s="172" t="s">
        <v>90</v>
      </c>
      <c r="G39" s="173"/>
      <c r="H39" s="173"/>
      <c r="I39" s="173"/>
      <c r="J39" s="173"/>
      <c r="K39" s="173"/>
      <c r="L39" s="173"/>
      <c r="M39" s="173"/>
      <c r="N39" s="173"/>
      <c r="O39" s="173"/>
      <c r="P39" s="173"/>
      <c r="Q39" s="173"/>
      <c r="R39" s="174"/>
      <c r="S39" s="175" t="s">
        <v>68</v>
      </c>
      <c r="T39" s="176"/>
      <c r="U39" s="177">
        <v>37.22</v>
      </c>
      <c r="V39" s="178"/>
      <c r="W39" s="179"/>
      <c r="X39" s="147">
        <v>193.13</v>
      </c>
      <c r="Y39" s="180"/>
      <c r="Z39" s="180"/>
      <c r="AA39" s="181">
        <f t="shared" si="5"/>
        <v>7188.3</v>
      </c>
      <c r="AB39" s="182"/>
      <c r="AC39" s="182"/>
      <c r="AD39" s="183"/>
      <c r="AE39" s="184">
        <f t="shared" si="3"/>
        <v>236.84</v>
      </c>
      <c r="AF39" s="156"/>
      <c r="AG39" s="156"/>
      <c r="AH39" s="156">
        <f t="shared" si="6"/>
        <v>8815.1847999999991</v>
      </c>
      <c r="AI39" s="156"/>
      <c r="AJ39" s="156"/>
      <c r="AK39" s="156"/>
      <c r="AL39" s="156"/>
      <c r="AM39" s="157"/>
      <c r="AP39" s="30"/>
      <c r="AS39" s="30"/>
      <c r="AW39" s="111"/>
      <c r="AX39" s="111"/>
      <c r="AY39" s="111"/>
    </row>
    <row r="40" spans="1:51" ht="24.9" customHeight="1" x14ac:dyDescent="0.25">
      <c r="A40" s="132"/>
      <c r="B40" s="333"/>
      <c r="C40" s="334"/>
      <c r="D40" s="360"/>
      <c r="E40" s="361"/>
      <c r="F40" s="362"/>
      <c r="G40" s="363"/>
      <c r="H40" s="363"/>
      <c r="I40" s="363"/>
      <c r="J40" s="363"/>
      <c r="K40" s="363"/>
      <c r="L40" s="363"/>
      <c r="M40" s="363"/>
      <c r="N40" s="363"/>
      <c r="O40" s="363"/>
      <c r="P40" s="363"/>
      <c r="Q40" s="363"/>
      <c r="R40" s="364"/>
      <c r="S40" s="333"/>
      <c r="T40" s="334"/>
      <c r="U40" s="323"/>
      <c r="V40" s="324"/>
      <c r="W40" s="325"/>
      <c r="X40" s="153"/>
      <c r="Y40" s="154"/>
      <c r="Z40" s="155"/>
      <c r="AA40" s="161"/>
      <c r="AB40" s="162"/>
      <c r="AC40" s="162"/>
      <c r="AD40" s="163"/>
      <c r="AE40" s="164"/>
      <c r="AF40" s="165"/>
      <c r="AG40" s="165"/>
      <c r="AH40" s="166"/>
      <c r="AI40" s="166"/>
      <c r="AJ40" s="166"/>
      <c r="AK40" s="166"/>
      <c r="AL40" s="166"/>
      <c r="AM40" s="167"/>
      <c r="AP40" s="30"/>
      <c r="AW40" s="111"/>
      <c r="AX40" s="111"/>
      <c r="AY40" s="111"/>
    </row>
    <row r="41" spans="1:51" ht="24.9" customHeight="1" x14ac:dyDescent="0.25">
      <c r="A41" s="128"/>
      <c r="B41" s="337"/>
      <c r="C41" s="338"/>
      <c r="D41" s="339"/>
      <c r="E41" s="340"/>
      <c r="F41" s="341"/>
      <c r="G41" s="342"/>
      <c r="H41" s="342"/>
      <c r="I41" s="342"/>
      <c r="J41" s="342"/>
      <c r="K41" s="342"/>
      <c r="L41" s="342"/>
      <c r="M41" s="342"/>
      <c r="N41" s="342"/>
      <c r="O41" s="342"/>
      <c r="P41" s="342"/>
      <c r="Q41" s="342"/>
      <c r="R41" s="343"/>
      <c r="S41" s="175"/>
      <c r="T41" s="176"/>
      <c r="U41" s="144"/>
      <c r="V41" s="145"/>
      <c r="W41" s="146"/>
      <c r="X41" s="344"/>
      <c r="Y41" s="345"/>
      <c r="Z41" s="345"/>
      <c r="AA41" s="150"/>
      <c r="AB41" s="151"/>
      <c r="AC41" s="151"/>
      <c r="AD41" s="152"/>
      <c r="AE41" s="158"/>
      <c r="AF41" s="159"/>
      <c r="AG41" s="160"/>
      <c r="AH41" s="156"/>
      <c r="AI41" s="156"/>
      <c r="AJ41" s="156"/>
      <c r="AK41" s="156"/>
      <c r="AL41" s="156"/>
      <c r="AM41" s="157"/>
      <c r="AP41" s="30"/>
      <c r="AW41" s="111"/>
      <c r="AX41" s="111"/>
      <c r="AY41" s="111"/>
    </row>
    <row r="42" spans="1:51" ht="15.75" customHeight="1" x14ac:dyDescent="0.25">
      <c r="A42" s="65"/>
      <c r="B42" s="354"/>
      <c r="C42" s="355"/>
      <c r="D42" s="356"/>
      <c r="E42" s="312"/>
      <c r="F42" s="357"/>
      <c r="G42" s="358"/>
      <c r="H42" s="358"/>
      <c r="I42" s="358"/>
      <c r="J42" s="358"/>
      <c r="K42" s="358"/>
      <c r="L42" s="358"/>
      <c r="M42" s="358"/>
      <c r="N42" s="358"/>
      <c r="O42" s="358"/>
      <c r="P42" s="358"/>
      <c r="Q42" s="358"/>
      <c r="R42" s="359"/>
      <c r="S42" s="175"/>
      <c r="T42" s="176"/>
      <c r="U42" s="144"/>
      <c r="V42" s="145"/>
      <c r="W42" s="146"/>
      <c r="X42" s="352"/>
      <c r="Y42" s="180"/>
      <c r="Z42" s="353"/>
      <c r="AA42" s="346"/>
      <c r="AB42" s="347"/>
      <c r="AC42" s="347"/>
      <c r="AD42" s="348"/>
      <c r="AE42" s="184"/>
      <c r="AF42" s="156"/>
      <c r="AG42" s="156"/>
      <c r="AH42" s="349"/>
      <c r="AI42" s="350"/>
      <c r="AJ42" s="350"/>
      <c r="AK42" s="350"/>
      <c r="AL42" s="350"/>
      <c r="AM42" s="351"/>
      <c r="AP42" s="30"/>
      <c r="AW42" s="189"/>
      <c r="AX42" s="189"/>
      <c r="AY42" s="189"/>
    </row>
    <row r="43" spans="1:51" ht="15.75" customHeight="1" x14ac:dyDescent="0.25">
      <c r="A43" s="66"/>
      <c r="B43" s="311"/>
      <c r="C43" s="312"/>
      <c r="D43" s="311"/>
      <c r="E43" s="312"/>
      <c r="F43" s="313"/>
      <c r="G43" s="314"/>
      <c r="H43" s="314"/>
      <c r="I43" s="314"/>
      <c r="J43" s="314"/>
      <c r="K43" s="314"/>
      <c r="L43" s="314"/>
      <c r="M43" s="314"/>
      <c r="N43" s="314"/>
      <c r="O43" s="314"/>
      <c r="P43" s="314"/>
      <c r="Q43" s="314"/>
      <c r="R43" s="315"/>
      <c r="S43" s="376"/>
      <c r="T43" s="377"/>
      <c r="U43" s="378"/>
      <c r="V43" s="379"/>
      <c r="W43" s="380"/>
      <c r="X43" s="381"/>
      <c r="Y43" s="382"/>
      <c r="Z43" s="383"/>
      <c r="AA43" s="366"/>
      <c r="AB43" s="366"/>
      <c r="AC43" s="366"/>
      <c r="AD43" s="367"/>
      <c r="AE43" s="184"/>
      <c r="AF43" s="156"/>
      <c r="AG43" s="156"/>
      <c r="AH43" s="368"/>
      <c r="AI43" s="368"/>
      <c r="AJ43" s="368"/>
      <c r="AK43" s="368"/>
      <c r="AL43" s="368"/>
      <c r="AM43" s="369"/>
      <c r="AP43" s="30"/>
      <c r="AW43" s="188"/>
      <c r="AX43" s="188"/>
      <c r="AY43" s="188"/>
    </row>
    <row r="44" spans="1:51" ht="17.25" customHeight="1" x14ac:dyDescent="0.25">
      <c r="A44" s="74"/>
      <c r="B44" s="75"/>
      <c r="C44" s="75"/>
      <c r="D44" s="75"/>
      <c r="E44" s="75"/>
      <c r="F44" s="75"/>
      <c r="G44" s="75"/>
      <c r="H44" s="75"/>
      <c r="I44" s="75"/>
      <c r="J44" s="75"/>
      <c r="K44" s="75"/>
      <c r="L44" s="75"/>
      <c r="M44" s="75"/>
      <c r="N44" s="75"/>
      <c r="O44" s="75"/>
      <c r="P44" s="75"/>
      <c r="Q44" s="75"/>
      <c r="R44" s="75"/>
      <c r="S44" s="75"/>
      <c r="T44" s="75"/>
      <c r="U44" s="75"/>
      <c r="V44" s="75"/>
      <c r="W44" s="76" t="s">
        <v>43</v>
      </c>
      <c r="X44" s="375" t="s">
        <v>44</v>
      </c>
      <c r="Y44" s="370"/>
      <c r="Z44" s="370"/>
      <c r="AA44" s="370"/>
      <c r="AB44" s="370"/>
      <c r="AC44" s="370"/>
      <c r="AD44" s="371"/>
      <c r="AE44" s="372" t="s">
        <v>45</v>
      </c>
      <c r="AF44" s="370"/>
      <c r="AG44" s="370"/>
      <c r="AH44" s="373">
        <f>AH30+AH32+AH35+AH40</f>
        <v>64101.530399999989</v>
      </c>
      <c r="AI44" s="373"/>
      <c r="AJ44" s="373"/>
      <c r="AK44" s="373"/>
      <c r="AL44" s="373"/>
      <c r="AM44" s="374"/>
      <c r="AP44" s="30"/>
    </row>
    <row r="45" spans="1:51" ht="12" customHeight="1" x14ac:dyDescent="0.25">
      <c r="A45" s="67"/>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68"/>
      <c r="AP45" s="30"/>
    </row>
    <row r="46" spans="1:51" ht="15" customHeight="1" x14ac:dyDescent="0.25">
      <c r="A46" s="69"/>
      <c r="B46" s="44"/>
      <c r="C46" s="44"/>
      <c r="D46" s="44"/>
      <c r="E46" s="365" t="s">
        <v>46</v>
      </c>
      <c r="F46" s="365"/>
      <c r="G46" s="365"/>
      <c r="H46" s="365"/>
      <c r="I46" s="365"/>
      <c r="J46" s="365"/>
      <c r="K46" s="365"/>
      <c r="L46" s="365"/>
      <c r="M46" s="365"/>
      <c r="N46" s="365"/>
      <c r="O46" s="365"/>
      <c r="P46" s="365"/>
      <c r="Q46" s="365"/>
      <c r="R46" s="365"/>
      <c r="S46" s="365"/>
      <c r="T46" s="365"/>
      <c r="U46" s="365"/>
      <c r="V46" s="365"/>
      <c r="W46" s="365"/>
      <c r="X46" s="365"/>
      <c r="Y46" s="365"/>
      <c r="Z46" s="365"/>
      <c r="AA46" s="365"/>
      <c r="AB46" s="365"/>
      <c r="AC46" s="365"/>
      <c r="AD46" s="365"/>
      <c r="AE46" s="365"/>
      <c r="AF46" s="365"/>
      <c r="AG46" s="365"/>
      <c r="AH46" s="365"/>
      <c r="AI46" s="365"/>
      <c r="AJ46" s="365"/>
      <c r="AK46" s="365"/>
      <c r="AL46" s="365"/>
      <c r="AM46" s="58"/>
      <c r="AP46" s="30"/>
      <c r="AR46" s="35"/>
    </row>
    <row r="47" spans="1:51" ht="12" customHeight="1" x14ac:dyDescent="0.25">
      <c r="A47" s="69"/>
      <c r="B47" s="44"/>
      <c r="C47" s="44"/>
      <c r="D47" s="44"/>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5"/>
      <c r="AK47" s="365"/>
      <c r="AL47" s="365"/>
      <c r="AM47" s="58"/>
      <c r="AP47" s="30"/>
      <c r="AR47" s="35"/>
    </row>
    <row r="48" spans="1:51" ht="12" customHeight="1" x14ac:dyDescent="0.25">
      <c r="A48" s="69"/>
      <c r="B48" s="44"/>
      <c r="C48" s="44"/>
      <c r="D48" s="44"/>
      <c r="E48" s="365"/>
      <c r="F48" s="365"/>
      <c r="G48" s="365"/>
      <c r="H48" s="365"/>
      <c r="I48" s="365"/>
      <c r="J48" s="365"/>
      <c r="K48" s="365"/>
      <c r="L48" s="365"/>
      <c r="M48" s="365"/>
      <c r="N48" s="365"/>
      <c r="O48" s="365"/>
      <c r="P48" s="365"/>
      <c r="Q48" s="365"/>
      <c r="R48" s="365"/>
      <c r="S48" s="365"/>
      <c r="T48" s="365"/>
      <c r="U48" s="365"/>
      <c r="V48" s="365"/>
      <c r="W48" s="365"/>
      <c r="X48" s="365"/>
      <c r="Y48" s="365"/>
      <c r="Z48" s="365"/>
      <c r="AA48" s="365"/>
      <c r="AB48" s="365"/>
      <c r="AC48" s="365"/>
      <c r="AD48" s="365"/>
      <c r="AE48" s="365"/>
      <c r="AF48" s="365"/>
      <c r="AG48" s="365"/>
      <c r="AH48" s="365"/>
      <c r="AI48" s="365"/>
      <c r="AJ48" s="365"/>
      <c r="AK48" s="365"/>
      <c r="AL48" s="365"/>
      <c r="AM48" s="58"/>
      <c r="AP48" s="30"/>
      <c r="AR48" s="35"/>
    </row>
    <row r="49" spans="1:46" ht="13.2" x14ac:dyDescent="0.25">
      <c r="A49" s="69"/>
      <c r="B49" s="44"/>
      <c r="C49" s="44"/>
      <c r="D49" s="44"/>
      <c r="E49" s="365"/>
      <c r="F49" s="365"/>
      <c r="G49" s="365"/>
      <c r="H49" s="365"/>
      <c r="I49" s="365"/>
      <c r="J49" s="365"/>
      <c r="K49" s="365"/>
      <c r="L49" s="365"/>
      <c r="M49" s="365"/>
      <c r="N49" s="365"/>
      <c r="O49" s="365"/>
      <c r="P49" s="365"/>
      <c r="Q49" s="365"/>
      <c r="R49" s="365"/>
      <c r="S49" s="365"/>
      <c r="T49" s="365"/>
      <c r="U49" s="365"/>
      <c r="V49" s="365"/>
      <c r="W49" s="365"/>
      <c r="X49" s="365"/>
      <c r="Y49" s="365"/>
      <c r="Z49" s="365"/>
      <c r="AA49" s="365"/>
      <c r="AB49" s="365"/>
      <c r="AC49" s="365"/>
      <c r="AD49" s="365"/>
      <c r="AE49" s="365"/>
      <c r="AF49" s="365"/>
      <c r="AG49" s="365"/>
      <c r="AH49" s="365"/>
      <c r="AI49" s="365"/>
      <c r="AJ49" s="365"/>
      <c r="AK49" s="365"/>
      <c r="AL49" s="365"/>
      <c r="AM49" s="58"/>
      <c r="AP49" s="30"/>
    </row>
    <row r="50" spans="1:46" s="31" customFormat="1" ht="12" customHeight="1" x14ac:dyDescent="0.25">
      <c r="A50" s="69"/>
      <c r="B50" s="44"/>
      <c r="C50" s="44"/>
      <c r="D50" s="44"/>
      <c r="E50" s="44"/>
      <c r="F50" s="4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58"/>
      <c r="AT50" s="32"/>
    </row>
    <row r="51" spans="1:46" ht="12" customHeight="1" x14ac:dyDescent="0.25">
      <c r="A51" s="69"/>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58"/>
    </row>
    <row r="52" spans="1:46" ht="12" customHeight="1" x14ac:dyDescent="0.25">
      <c r="A52" s="69"/>
      <c r="B52" s="44"/>
      <c r="C52" s="44"/>
      <c r="D52" s="44"/>
      <c r="E52" s="44"/>
      <c r="F52" s="4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58"/>
      <c r="AP52" s="31"/>
    </row>
    <row r="53" spans="1:46" ht="13.2" x14ac:dyDescent="0.25">
      <c r="A53" s="69"/>
      <c r="B53" s="44"/>
      <c r="C53" s="44"/>
      <c r="D53" s="44"/>
      <c r="E53" s="44"/>
      <c r="F53" s="44"/>
      <c r="G53" s="44"/>
      <c r="H53" s="44"/>
      <c r="I53" s="44"/>
      <c r="J53" s="44"/>
      <c r="K53" s="44"/>
      <c r="L53" s="44"/>
      <c r="M53" s="44"/>
      <c r="N53" s="44"/>
      <c r="O53" s="44"/>
      <c r="P53" s="44"/>
      <c r="Q53" s="44"/>
      <c r="R53" s="44"/>
      <c r="S53" s="44"/>
      <c r="T53" s="44"/>
      <c r="U53" s="44"/>
      <c r="V53" s="44"/>
      <c r="W53" s="44"/>
      <c r="X53" s="2"/>
      <c r="Y53" s="2"/>
      <c r="Z53" s="2"/>
      <c r="AA53" s="2"/>
      <c r="AB53" s="2"/>
      <c r="AC53" s="2"/>
      <c r="AD53" s="2"/>
      <c r="AE53" s="44"/>
      <c r="AF53" s="44"/>
      <c r="AG53" s="44"/>
      <c r="AH53" s="44"/>
      <c r="AI53" s="44"/>
      <c r="AJ53" s="44"/>
      <c r="AK53" s="44"/>
      <c r="AL53" s="44"/>
      <c r="AM53" s="58"/>
    </row>
    <row r="54" spans="1:46" ht="6" customHeight="1" x14ac:dyDescent="0.25">
      <c r="A54" s="69"/>
      <c r="B54" s="44"/>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58"/>
      <c r="AP54" s="31"/>
    </row>
    <row r="55" spans="1:46" ht="12" customHeight="1" x14ac:dyDescent="0.25">
      <c r="A55" s="69"/>
      <c r="B55" s="44"/>
      <c r="C55" s="44"/>
      <c r="D55" s="44"/>
      <c r="E55" s="46" t="s">
        <v>53</v>
      </c>
      <c r="F55" s="45"/>
      <c r="G55" s="45"/>
      <c r="H55" s="45"/>
      <c r="I55" s="45"/>
      <c r="J55" s="45"/>
      <c r="K55" s="45"/>
      <c r="L55" s="45"/>
      <c r="M55" s="45"/>
      <c r="N55" s="40"/>
      <c r="O55" s="45"/>
      <c r="P55" s="45"/>
      <c r="Q55" s="45"/>
      <c r="R55" s="45"/>
      <c r="S55" s="45"/>
      <c r="T55" s="45"/>
      <c r="U55" s="45"/>
      <c r="V55" s="44"/>
      <c r="W55" s="44"/>
      <c r="X55" s="44"/>
      <c r="Y55" s="44"/>
      <c r="Z55" s="44"/>
      <c r="AA55" s="44"/>
      <c r="AB55" s="44"/>
      <c r="AC55" s="44"/>
      <c r="AD55" s="44"/>
      <c r="AE55" s="44"/>
      <c r="AF55" s="44"/>
      <c r="AG55" s="44"/>
      <c r="AH55" s="44"/>
      <c r="AI55" s="44"/>
      <c r="AJ55" s="44"/>
      <c r="AK55" s="44"/>
      <c r="AL55" s="44"/>
      <c r="AM55" s="58"/>
    </row>
    <row r="56" spans="1:46" ht="6" customHeight="1" x14ac:dyDescent="0.25">
      <c r="A56" s="69"/>
      <c r="B56" s="44"/>
      <c r="C56" s="44"/>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58"/>
      <c r="AP56" s="31"/>
    </row>
    <row r="57" spans="1:46" ht="12" customHeight="1" thickBot="1" x14ac:dyDescent="0.3">
      <c r="A57" s="70"/>
      <c r="B57" s="71"/>
      <c r="C57" s="71"/>
      <c r="D57" s="71"/>
      <c r="E57" s="72" t="s">
        <v>54</v>
      </c>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3"/>
    </row>
    <row r="58" spans="1:46" ht="6" customHeight="1" x14ac:dyDescent="0.25">
      <c r="A58" s="33"/>
      <c r="B58" s="33"/>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P58" s="31"/>
    </row>
    <row r="59" spans="1:46" ht="12" customHeight="1" x14ac:dyDescent="0.25">
      <c r="A59" s="33"/>
      <c r="B59" s="33"/>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row>
    <row r="60" spans="1:46" ht="12" customHeight="1" x14ac:dyDescent="0.25">
      <c r="A60" s="33"/>
      <c r="B60" s="33"/>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3"/>
      <c r="AM60" s="33"/>
    </row>
    <row r="61" spans="1:46" ht="12" customHeight="1" x14ac:dyDescent="0.25">
      <c r="A61" s="33"/>
      <c r="B61" s="33"/>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row>
    <row r="62" spans="1:46" ht="12" customHeight="1" x14ac:dyDescent="0.25">
      <c r="A62" s="33"/>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row>
    <row r="63" spans="1:46" ht="12" customHeight="1" x14ac:dyDescent="0.25">
      <c r="A63" s="33"/>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row>
    <row r="64" spans="1:46" ht="12" customHeight="1" x14ac:dyDescent="0.25">
      <c r="A64" s="33"/>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row>
    <row r="65" spans="1:39" ht="12" customHeight="1" x14ac:dyDescent="0.25">
      <c r="A65" s="33"/>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row>
    <row r="66" spans="1:39" ht="12" customHeight="1" x14ac:dyDescent="0.25">
      <c r="A66" s="33"/>
      <c r="B66" s="33"/>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row>
    <row r="67" spans="1:39" ht="12" customHeight="1" x14ac:dyDescent="0.25">
      <c r="A67" s="33"/>
      <c r="B67" s="33"/>
      <c r="C67" s="33"/>
      <c r="D67" s="33"/>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row>
    <row r="68" spans="1:39" ht="12" customHeight="1" x14ac:dyDescent="0.25">
      <c r="A68" s="33"/>
      <c r="B68" s="33"/>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row>
    <row r="69" spans="1:39" ht="12" customHeight="1" x14ac:dyDescent="0.25">
      <c r="A69" s="33"/>
      <c r="B69" s="33"/>
      <c r="C69" s="33"/>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row>
    <row r="70" spans="1:39" ht="12" customHeight="1" x14ac:dyDescent="0.25">
      <c r="A70" s="33"/>
      <c r="B70" s="33"/>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row>
    <row r="71" spans="1:39" ht="12" customHeight="1" x14ac:dyDescent="0.25">
      <c r="A71" s="33"/>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row>
    <row r="72" spans="1:39" ht="12" customHeight="1" x14ac:dyDescent="0.25">
      <c r="A72" s="33"/>
      <c r="B72" s="3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row>
    <row r="73" spans="1:39" ht="12" customHeight="1" x14ac:dyDescent="0.25">
      <c r="A73" s="33"/>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row>
    <row r="74" spans="1:39" ht="12" customHeight="1" x14ac:dyDescent="0.25">
      <c r="A74" s="33"/>
      <c r="B74" s="33"/>
      <c r="C74" s="33"/>
      <c r="D74" s="33"/>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row>
    <row r="75" spans="1:39" ht="12" customHeight="1" x14ac:dyDescent="0.25">
      <c r="A75" s="33"/>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row>
    <row r="76" spans="1:39" ht="12" customHeight="1" x14ac:dyDescent="0.25">
      <c r="A76" s="33"/>
      <c r="B76" s="33"/>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row>
    <row r="77" spans="1:39" ht="12" customHeight="1" x14ac:dyDescent="0.25">
      <c r="A77" s="33"/>
      <c r="B77" s="33"/>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row>
    <row r="78" spans="1:39" ht="12" customHeight="1" x14ac:dyDescent="0.25">
      <c r="A78" s="33"/>
      <c r="B78" s="33"/>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row>
    <row r="79" spans="1:39" ht="12" customHeight="1" x14ac:dyDescent="0.25">
      <c r="A79" s="33"/>
      <c r="B79" s="33"/>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row>
    <row r="80" spans="1:39" ht="12" customHeight="1" x14ac:dyDescent="0.25">
      <c r="A80" s="33"/>
      <c r="B80" s="33"/>
      <c r="C80" s="33"/>
      <c r="D80" s="33"/>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row>
    <row r="81" spans="1:39" ht="12" customHeight="1" x14ac:dyDescent="0.25">
      <c r="A81" s="33"/>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row>
    <row r="82" spans="1:39" ht="12" customHeight="1" x14ac:dyDescent="0.25">
      <c r="A82" s="33"/>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row>
    <row r="83" spans="1:39" ht="12" customHeight="1" x14ac:dyDescent="0.25">
      <c r="A83" s="33"/>
      <c r="B83" s="33"/>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row>
    <row r="84" spans="1:39" ht="12" customHeight="1" x14ac:dyDescent="0.25">
      <c r="A84" s="33"/>
      <c r="B84" s="33"/>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row>
    <row r="85" spans="1:39" ht="12" customHeight="1" x14ac:dyDescent="0.25">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row>
    <row r="86" spans="1:39" ht="12" customHeight="1" x14ac:dyDescent="0.25">
      <c r="A86" s="33"/>
      <c r="B86" s="33"/>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row>
    <row r="87" spans="1:39" ht="12" customHeight="1" x14ac:dyDescent="0.25">
      <c r="A87" s="33"/>
      <c r="B87" s="33"/>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row>
    <row r="88" spans="1:39" ht="12" customHeight="1" x14ac:dyDescent="0.25">
      <c r="A88" s="33"/>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row>
    <row r="89" spans="1:39" ht="12" customHeight="1" x14ac:dyDescent="0.25">
      <c r="A89" s="33"/>
      <c r="B89" s="33"/>
      <c r="C89" s="33"/>
      <c r="D89" s="33"/>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row>
    <row r="90" spans="1:39" ht="12" customHeight="1" x14ac:dyDescent="0.25">
      <c r="A90" s="33"/>
      <c r="B90" s="33"/>
      <c r="C90" s="33"/>
      <c r="D90" s="33"/>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row>
    <row r="91" spans="1:39" ht="12" customHeight="1" x14ac:dyDescent="0.25">
      <c r="A91" s="33"/>
      <c r="B91" s="33"/>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row>
    <row r="92" spans="1:39" ht="12" customHeight="1" x14ac:dyDescent="0.25">
      <c r="A92" s="33"/>
      <c r="B92" s="33"/>
      <c r="C92" s="33"/>
      <c r="D92" s="33"/>
      <c r="E92" s="33"/>
      <c r="F92" s="33"/>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row>
    <row r="93" spans="1:39" ht="12" customHeight="1" x14ac:dyDescent="0.25">
      <c r="A93" s="33"/>
      <c r="B93" s="33"/>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row>
    <row r="94" spans="1:39" ht="12" customHeight="1" x14ac:dyDescent="0.25">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row>
    <row r="95" spans="1:39" ht="12" customHeight="1" x14ac:dyDescent="0.25">
      <c r="A95" s="33"/>
      <c r="B95" s="33"/>
      <c r="C95" s="33"/>
      <c r="D95" s="33"/>
      <c r="E95" s="33"/>
      <c r="F95" s="33"/>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c r="AM95" s="33"/>
    </row>
    <row r="96" spans="1:39" ht="12" customHeight="1" x14ac:dyDescent="0.25">
      <c r="A96" s="33"/>
      <c r="B96" s="33"/>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row>
    <row r="97" spans="1:39" ht="12" customHeight="1" x14ac:dyDescent="0.25">
      <c r="A97" s="33"/>
      <c r="B97" s="33"/>
      <c r="C97" s="33"/>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row>
    <row r="98" spans="1:39" ht="12" customHeight="1" x14ac:dyDescent="0.25">
      <c r="A98" s="33"/>
      <c r="B98" s="33"/>
      <c r="C98" s="33"/>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row>
    <row r="99" spans="1:39" ht="12" customHeight="1" x14ac:dyDescent="0.25">
      <c r="A99" s="33"/>
      <c r="B99" s="33"/>
      <c r="C99" s="33"/>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row>
  </sheetData>
  <mergeCells count="180">
    <mergeCell ref="E46:AL49"/>
    <mergeCell ref="D33:E33"/>
    <mergeCell ref="F33:R33"/>
    <mergeCell ref="S33:T33"/>
    <mergeCell ref="U33:W33"/>
    <mergeCell ref="X33:Z33"/>
    <mergeCell ref="AA33:AD33"/>
    <mergeCell ref="AE33:AG33"/>
    <mergeCell ref="AH33:AM33"/>
    <mergeCell ref="AA43:AD43"/>
    <mergeCell ref="AE43:AG43"/>
    <mergeCell ref="AH43:AM43"/>
    <mergeCell ref="AA44:AD44"/>
    <mergeCell ref="AE44:AG44"/>
    <mergeCell ref="AH44:AM44"/>
    <mergeCell ref="X44:Z44"/>
    <mergeCell ref="S43:T43"/>
    <mergeCell ref="U43:W43"/>
    <mergeCell ref="X43:Z43"/>
    <mergeCell ref="AH38:AM38"/>
    <mergeCell ref="X35:Z35"/>
    <mergeCell ref="U39:W39"/>
    <mergeCell ref="X39:Z39"/>
    <mergeCell ref="S38:T38"/>
    <mergeCell ref="B40:C40"/>
    <mergeCell ref="D40:E40"/>
    <mergeCell ref="F40:R40"/>
    <mergeCell ref="S40:T40"/>
    <mergeCell ref="U40:W40"/>
    <mergeCell ref="X40:Z40"/>
    <mergeCell ref="AA40:AD40"/>
    <mergeCell ref="AE40:AG40"/>
    <mergeCell ref="AH40:AM40"/>
    <mergeCell ref="B41:C41"/>
    <mergeCell ref="D41:E41"/>
    <mergeCell ref="F41:R41"/>
    <mergeCell ref="S41:T41"/>
    <mergeCell ref="U41:W41"/>
    <mergeCell ref="X41:Z41"/>
    <mergeCell ref="AA42:AD42"/>
    <mergeCell ref="AE42:AG42"/>
    <mergeCell ref="AH42:AM42"/>
    <mergeCell ref="X42:Z42"/>
    <mergeCell ref="B42:C42"/>
    <mergeCell ref="D42:E42"/>
    <mergeCell ref="F42:R42"/>
    <mergeCell ref="S42:T42"/>
    <mergeCell ref="U42:W42"/>
    <mergeCell ref="B43:C43"/>
    <mergeCell ref="D43:E43"/>
    <mergeCell ref="F43:R43"/>
    <mergeCell ref="B30:C30"/>
    <mergeCell ref="D30:E30"/>
    <mergeCell ref="F30:R30"/>
    <mergeCell ref="S30:T30"/>
    <mergeCell ref="U30:W30"/>
    <mergeCell ref="B31:C31"/>
    <mergeCell ref="D31:E31"/>
    <mergeCell ref="B35:C35"/>
    <mergeCell ref="D35:E35"/>
    <mergeCell ref="F35:R35"/>
    <mergeCell ref="S35:T35"/>
    <mergeCell ref="U35:W35"/>
    <mergeCell ref="B32:C32"/>
    <mergeCell ref="D32:E32"/>
    <mergeCell ref="F32:R32"/>
    <mergeCell ref="S32:T32"/>
    <mergeCell ref="U32:W32"/>
    <mergeCell ref="B39:C39"/>
    <mergeCell ref="D39:E39"/>
    <mergeCell ref="F39:R39"/>
    <mergeCell ref="S39:T39"/>
    <mergeCell ref="V23:W23"/>
    <mergeCell ref="K24:L24"/>
    <mergeCell ref="N24:O24"/>
    <mergeCell ref="V24:W24"/>
    <mergeCell ref="AH30:AM30"/>
    <mergeCell ref="F31:R31"/>
    <mergeCell ref="S31:T31"/>
    <mergeCell ref="U31:W31"/>
    <mergeCell ref="X31:Z31"/>
    <mergeCell ref="AA31:AD31"/>
    <mergeCell ref="AE31:AG31"/>
    <mergeCell ref="X30:Z30"/>
    <mergeCell ref="AA30:AD30"/>
    <mergeCell ref="AH31:AM31"/>
    <mergeCell ref="AE30:AG30"/>
    <mergeCell ref="AE29:AG29"/>
    <mergeCell ref="AH29:AM29"/>
    <mergeCell ref="J25:O25"/>
    <mergeCell ref="V25:W25"/>
    <mergeCell ref="AW30:AY30"/>
    <mergeCell ref="A2:AM3"/>
    <mergeCell ref="A5:X5"/>
    <mergeCell ref="AD5:AM5"/>
    <mergeCell ref="A8:AC8"/>
    <mergeCell ref="AD8:AM8"/>
    <mergeCell ref="A11:V11"/>
    <mergeCell ref="W11:AK11"/>
    <mergeCell ref="AL11:AM11"/>
    <mergeCell ref="X20:AM25"/>
    <mergeCell ref="K21:L21"/>
    <mergeCell ref="N21:O21"/>
    <mergeCell ref="V21:W21"/>
    <mergeCell ref="K22:L22"/>
    <mergeCell ref="N22:O22"/>
    <mergeCell ref="V22:W22"/>
    <mergeCell ref="K23:L23"/>
    <mergeCell ref="N20:O20"/>
    <mergeCell ref="V20:W20"/>
    <mergeCell ref="N23:O23"/>
    <mergeCell ref="AW31:AY31"/>
    <mergeCell ref="AW43:AY43"/>
    <mergeCell ref="AW42:AY42"/>
    <mergeCell ref="AH37:AM37"/>
    <mergeCell ref="AA39:AD39"/>
    <mergeCell ref="A14:V14"/>
    <mergeCell ref="W14:AE14"/>
    <mergeCell ref="AF14:AM14"/>
    <mergeCell ref="P18:W19"/>
    <mergeCell ref="X18:AH19"/>
    <mergeCell ref="AI18:AM19"/>
    <mergeCell ref="K20:L20"/>
    <mergeCell ref="A27:A29"/>
    <mergeCell ref="F27:R29"/>
    <mergeCell ref="S27:T29"/>
    <mergeCell ref="U27:W29"/>
    <mergeCell ref="X27:AM27"/>
    <mergeCell ref="A18:O19"/>
    <mergeCell ref="AR27:AS27"/>
    <mergeCell ref="D28:E28"/>
    <mergeCell ref="X28:AD28"/>
    <mergeCell ref="AE28:AM28"/>
    <mergeCell ref="X29:Z29"/>
    <mergeCell ref="AA29:AD29"/>
    <mergeCell ref="F38:R38"/>
    <mergeCell ref="AE38:AG38"/>
    <mergeCell ref="U37:W37"/>
    <mergeCell ref="X37:Z37"/>
    <mergeCell ref="B38:C38"/>
    <mergeCell ref="D38:E38"/>
    <mergeCell ref="AA37:AD37"/>
    <mergeCell ref="AE37:AG37"/>
    <mergeCell ref="AA32:AD32"/>
    <mergeCell ref="AE32:AG32"/>
    <mergeCell ref="AE36:AG36"/>
    <mergeCell ref="B36:C36"/>
    <mergeCell ref="D36:E36"/>
    <mergeCell ref="F36:R36"/>
    <mergeCell ref="S36:T36"/>
    <mergeCell ref="U36:W36"/>
    <mergeCell ref="X36:Z36"/>
    <mergeCell ref="AA36:AD36"/>
    <mergeCell ref="B37:C37"/>
    <mergeCell ref="D37:E37"/>
    <mergeCell ref="F37:R37"/>
    <mergeCell ref="S37:T37"/>
    <mergeCell ref="B34:C34"/>
    <mergeCell ref="D34:E34"/>
    <mergeCell ref="F34:R34"/>
    <mergeCell ref="S34:T34"/>
    <mergeCell ref="U34:W34"/>
    <mergeCell ref="X34:Z34"/>
    <mergeCell ref="AA34:AD34"/>
    <mergeCell ref="AE34:AG34"/>
    <mergeCell ref="AH34:AM34"/>
    <mergeCell ref="U38:W38"/>
    <mergeCell ref="X38:Z38"/>
    <mergeCell ref="AA38:AD38"/>
    <mergeCell ref="X32:Z32"/>
    <mergeCell ref="AH41:AM41"/>
    <mergeCell ref="AA41:AD41"/>
    <mergeCell ref="AE41:AG41"/>
    <mergeCell ref="AA35:AD35"/>
    <mergeCell ref="AE35:AG35"/>
    <mergeCell ref="AH35:AM35"/>
    <mergeCell ref="AH32:AM32"/>
    <mergeCell ref="AE39:AG39"/>
    <mergeCell ref="AH39:AM39"/>
    <mergeCell ref="AH36:AM36"/>
  </mergeCells>
  <printOptions horizontalCentered="1"/>
  <pageMargins left="0.19685039370078741" right="0.19685039370078741" top="0.19685039370078741" bottom="0.19685039370078741" header="0.31496062992125984" footer="0.31496062992125984"/>
  <pageSetup paperSize="9" scale="51" fitToHeight="0" orientation="portrait" horizontalDpi="300" verticalDpi="300" r:id="rId1"/>
  <ignoredErrors>
    <ignoredError sqref="AA43:AG43 V31:W31 AA31:AD31 U42:W43 AF31:AG31 AE42:AG42"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tabSelected="1" workbookViewId="0">
      <selection activeCell="B17" sqref="B17:B18"/>
    </sheetView>
  </sheetViews>
  <sheetFormatPr defaultRowHeight="13.2" x14ac:dyDescent="0.25"/>
  <cols>
    <col min="1" max="1" width="6.44140625" customWidth="1"/>
    <col min="2" max="2" width="37.109375" customWidth="1"/>
    <col min="3" max="3" width="10.88671875" customWidth="1"/>
    <col min="4" max="4" width="13.44140625" customWidth="1"/>
    <col min="5" max="5" width="13.109375" customWidth="1"/>
    <col min="6" max="6" width="12.44140625" bestFit="1" customWidth="1"/>
    <col min="7" max="9" width="12.44140625" customWidth="1"/>
    <col min="10" max="10" width="12.88671875" customWidth="1"/>
  </cols>
  <sheetData>
    <row r="1" spans="1:10" x14ac:dyDescent="0.25">
      <c r="A1" s="124"/>
      <c r="B1" s="125"/>
      <c r="C1" s="126"/>
      <c r="D1" s="126"/>
      <c r="E1" s="125"/>
      <c r="F1" s="125"/>
      <c r="G1" s="125"/>
      <c r="H1" s="125"/>
      <c r="I1" s="125"/>
      <c r="J1" s="127"/>
    </row>
    <row r="2" spans="1:10" ht="13.8" thickBot="1" x14ac:dyDescent="0.3">
      <c r="A2" s="401" t="s">
        <v>50</v>
      </c>
      <c r="B2" s="402"/>
      <c r="C2" s="402"/>
      <c r="D2" s="402"/>
      <c r="E2" s="402"/>
      <c r="F2" s="402"/>
      <c r="G2" s="402"/>
      <c r="H2" s="402"/>
      <c r="I2" s="402"/>
      <c r="J2" s="403"/>
    </row>
    <row r="3" spans="1:10" ht="15.6" x14ac:dyDescent="0.25">
      <c r="A3" s="404"/>
      <c r="B3" s="405"/>
      <c r="C3" s="405"/>
      <c r="D3" s="405"/>
      <c r="E3" s="405"/>
      <c r="F3" s="405"/>
      <c r="G3" s="405"/>
      <c r="H3" s="405"/>
      <c r="I3" s="405"/>
      <c r="J3" s="406"/>
    </row>
    <row r="4" spans="1:10" x14ac:dyDescent="0.25">
      <c r="A4" s="117"/>
      <c r="B4" s="91"/>
      <c r="C4" s="92"/>
      <c r="D4" s="92"/>
      <c r="E4" s="91"/>
      <c r="F4" s="91"/>
      <c r="G4" s="91"/>
      <c r="H4" s="91"/>
      <c r="I4" s="91"/>
      <c r="J4" s="118"/>
    </row>
    <row r="5" spans="1:10" ht="13.8" thickBot="1" x14ac:dyDescent="0.3">
      <c r="A5" s="401" t="s">
        <v>56</v>
      </c>
      <c r="B5" s="402"/>
      <c r="C5" s="402"/>
      <c r="D5" s="402"/>
      <c r="E5" s="402"/>
      <c r="F5" s="402"/>
      <c r="G5" s="402"/>
      <c r="H5" s="402"/>
      <c r="I5" s="402"/>
      <c r="J5" s="403"/>
    </row>
    <row r="6" spans="1:10" x14ac:dyDescent="0.25">
      <c r="A6" s="407" t="s">
        <v>57</v>
      </c>
      <c r="B6" s="408"/>
      <c r="C6" s="409"/>
      <c r="D6" s="409"/>
      <c r="E6" s="409"/>
      <c r="F6" s="409"/>
      <c r="G6" s="409"/>
      <c r="H6" s="409"/>
      <c r="I6" s="409"/>
      <c r="J6" s="410"/>
    </row>
    <row r="7" spans="1:10" ht="39.9" customHeight="1" thickBot="1" x14ac:dyDescent="0.3">
      <c r="A7" s="393" t="s">
        <v>80</v>
      </c>
      <c r="B7" s="394"/>
      <c r="C7" s="395" t="s">
        <v>81</v>
      </c>
      <c r="D7" s="396"/>
      <c r="E7" s="396"/>
      <c r="F7" s="396"/>
      <c r="G7" s="396"/>
      <c r="H7" s="396"/>
      <c r="I7" s="396"/>
      <c r="J7" s="397"/>
    </row>
    <row r="8" spans="1:10" ht="39.6" x14ac:dyDescent="0.25">
      <c r="A8" s="79" t="s">
        <v>0</v>
      </c>
      <c r="B8" s="80" t="s">
        <v>58</v>
      </c>
      <c r="C8" s="81" t="s">
        <v>59</v>
      </c>
      <c r="D8" s="81" t="s">
        <v>60</v>
      </c>
      <c r="E8" s="80" t="s">
        <v>61</v>
      </c>
      <c r="F8" s="80" t="s">
        <v>62</v>
      </c>
      <c r="G8" s="80" t="s">
        <v>63</v>
      </c>
      <c r="H8" s="80" t="s">
        <v>73</v>
      </c>
      <c r="I8" s="80" t="s">
        <v>74</v>
      </c>
      <c r="J8" s="112" t="s">
        <v>66</v>
      </c>
    </row>
    <row r="9" spans="1:10" ht="12.75" customHeight="1" x14ac:dyDescent="0.25">
      <c r="A9" s="398">
        <v>1</v>
      </c>
      <c r="B9" s="400" t="s">
        <v>47</v>
      </c>
      <c r="C9" s="82" t="s">
        <v>64</v>
      </c>
      <c r="D9" s="130">
        <v>1</v>
      </c>
      <c r="E9" s="83">
        <v>1</v>
      </c>
      <c r="F9" s="83"/>
      <c r="G9" s="83"/>
      <c r="H9" s="83"/>
      <c r="I9" s="83"/>
      <c r="J9" s="113">
        <f t="shared" ref="J9:J14" si="0">D9</f>
        <v>1</v>
      </c>
    </row>
    <row r="10" spans="1:10" ht="12.75" customHeight="1" x14ac:dyDescent="0.25">
      <c r="A10" s="399"/>
      <c r="B10" s="400"/>
      <c r="C10" s="84" t="s">
        <v>65</v>
      </c>
      <c r="D10" s="131">
        <f>PLANILHA!AH30</f>
        <v>913</v>
      </c>
      <c r="E10" s="85">
        <f>D10</f>
        <v>913</v>
      </c>
      <c r="F10" s="85"/>
      <c r="G10" s="85"/>
      <c r="H10" s="85"/>
      <c r="I10" s="85"/>
      <c r="J10" s="114">
        <f t="shared" si="0"/>
        <v>913</v>
      </c>
    </row>
    <row r="11" spans="1:10" ht="12.75" customHeight="1" x14ac:dyDescent="0.25">
      <c r="A11" s="398">
        <v>2</v>
      </c>
      <c r="B11" s="400" t="s">
        <v>92</v>
      </c>
      <c r="C11" s="84" t="s">
        <v>64</v>
      </c>
      <c r="D11" s="130">
        <v>1</v>
      </c>
      <c r="E11" s="83">
        <v>1</v>
      </c>
      <c r="F11" s="83"/>
      <c r="G11" s="83"/>
      <c r="H11" s="83"/>
      <c r="I11" s="83"/>
      <c r="J11" s="113">
        <f t="shared" si="0"/>
        <v>1</v>
      </c>
    </row>
    <row r="12" spans="1:10" ht="12.75" customHeight="1" x14ac:dyDescent="0.25">
      <c r="A12" s="399"/>
      <c r="B12" s="400"/>
      <c r="C12" s="84" t="s">
        <v>65</v>
      </c>
      <c r="D12" s="131">
        <f>PLANILHA!AH32</f>
        <v>27780.634999999998</v>
      </c>
      <c r="E12" s="85">
        <f>D12*E11</f>
        <v>27780.634999999998</v>
      </c>
      <c r="F12" s="85"/>
      <c r="G12" s="85"/>
      <c r="H12" s="85"/>
      <c r="I12" s="85"/>
      <c r="J12" s="114">
        <f t="shared" si="0"/>
        <v>27780.634999999998</v>
      </c>
    </row>
    <row r="13" spans="1:10" ht="12.75" customHeight="1" x14ac:dyDescent="0.25">
      <c r="A13" s="398">
        <v>3</v>
      </c>
      <c r="B13" s="400" t="s">
        <v>72</v>
      </c>
      <c r="C13" s="84" t="s">
        <v>64</v>
      </c>
      <c r="D13" s="130">
        <v>1</v>
      </c>
      <c r="E13" s="83"/>
      <c r="F13" s="83">
        <v>0.7</v>
      </c>
      <c r="G13" s="83">
        <v>0.3</v>
      </c>
      <c r="H13" s="83"/>
      <c r="I13" s="83"/>
      <c r="J13" s="113">
        <f t="shared" si="0"/>
        <v>1</v>
      </c>
    </row>
    <row r="14" spans="1:10" ht="12.75" customHeight="1" x14ac:dyDescent="0.25">
      <c r="A14" s="399"/>
      <c r="B14" s="400"/>
      <c r="C14" s="84" t="s">
        <v>65</v>
      </c>
      <c r="D14" s="131">
        <f>PLANILHA!AH35</f>
        <v>35407.895399999994</v>
      </c>
      <c r="E14" s="85"/>
      <c r="F14" s="85">
        <f>D14*F13</f>
        <v>24785.526779999993</v>
      </c>
      <c r="G14" s="85">
        <f>D14*G13</f>
        <v>10622.368619999997</v>
      </c>
      <c r="H14" s="85"/>
      <c r="I14" s="85"/>
      <c r="J14" s="114">
        <f t="shared" si="0"/>
        <v>35407.895399999994</v>
      </c>
    </row>
    <row r="15" spans="1:10" x14ac:dyDescent="0.25">
      <c r="A15" s="398"/>
      <c r="B15" s="400"/>
      <c r="C15" s="84" t="s">
        <v>64</v>
      </c>
      <c r="D15" s="130"/>
      <c r="E15" s="83"/>
      <c r="F15" s="83"/>
      <c r="G15" s="83"/>
      <c r="H15" s="83"/>
      <c r="I15" s="83"/>
      <c r="J15" s="113"/>
    </row>
    <row r="16" spans="1:10" x14ac:dyDescent="0.25">
      <c r="A16" s="399"/>
      <c r="B16" s="400"/>
      <c r="C16" s="84" t="s">
        <v>65</v>
      </c>
      <c r="D16" s="131"/>
      <c r="E16" s="85"/>
      <c r="F16" s="85"/>
      <c r="G16" s="85"/>
      <c r="H16" s="85"/>
      <c r="I16" s="85"/>
      <c r="J16" s="114"/>
    </row>
    <row r="17" spans="1:10" x14ac:dyDescent="0.25">
      <c r="A17" s="398"/>
      <c r="B17" s="400"/>
      <c r="C17" s="84" t="s">
        <v>64</v>
      </c>
      <c r="D17" s="130"/>
      <c r="E17" s="83"/>
      <c r="F17" s="83"/>
      <c r="G17" s="83"/>
      <c r="H17" s="83"/>
      <c r="I17" s="83"/>
      <c r="J17" s="113"/>
    </row>
    <row r="18" spans="1:10" x14ac:dyDescent="0.25">
      <c r="A18" s="399"/>
      <c r="B18" s="400"/>
      <c r="C18" s="84" t="s">
        <v>65</v>
      </c>
      <c r="D18" s="131"/>
      <c r="E18" s="85"/>
      <c r="F18" s="85"/>
      <c r="G18" s="85"/>
      <c r="H18" s="85"/>
      <c r="I18" s="85"/>
      <c r="J18" s="114"/>
    </row>
    <row r="19" spans="1:10" x14ac:dyDescent="0.25">
      <c r="A19" s="398"/>
      <c r="B19" s="400"/>
      <c r="C19" s="84" t="s">
        <v>64</v>
      </c>
      <c r="D19" s="130"/>
      <c r="E19" s="83"/>
      <c r="F19" s="83"/>
      <c r="G19" s="83"/>
      <c r="H19" s="83"/>
      <c r="I19" s="83"/>
      <c r="J19" s="113"/>
    </row>
    <row r="20" spans="1:10" x14ac:dyDescent="0.25">
      <c r="A20" s="399"/>
      <c r="B20" s="400"/>
      <c r="C20" s="84" t="s">
        <v>65</v>
      </c>
      <c r="D20" s="131"/>
      <c r="E20" s="85"/>
      <c r="F20" s="85"/>
      <c r="G20" s="85"/>
      <c r="H20" s="85"/>
      <c r="I20" s="85"/>
      <c r="J20" s="114"/>
    </row>
    <row r="21" spans="1:10" x14ac:dyDescent="0.25">
      <c r="A21" s="398"/>
      <c r="B21" s="400"/>
      <c r="C21" s="84" t="s">
        <v>64</v>
      </c>
      <c r="D21" s="130"/>
      <c r="E21" s="83"/>
      <c r="F21" s="83"/>
      <c r="G21" s="83"/>
      <c r="H21" s="83"/>
      <c r="I21" s="83"/>
      <c r="J21" s="113"/>
    </row>
    <row r="22" spans="1:10" x14ac:dyDescent="0.25">
      <c r="A22" s="399"/>
      <c r="B22" s="400"/>
      <c r="C22" s="84" t="s">
        <v>65</v>
      </c>
      <c r="D22" s="131"/>
      <c r="E22" s="85"/>
      <c r="F22" s="85"/>
      <c r="G22" s="85"/>
      <c r="H22" s="85"/>
      <c r="I22" s="85"/>
      <c r="J22" s="114"/>
    </row>
    <row r="23" spans="1:10" x14ac:dyDescent="0.25">
      <c r="A23" s="398"/>
      <c r="B23" s="400"/>
      <c r="C23" s="84" t="s">
        <v>64</v>
      </c>
      <c r="D23" s="130"/>
      <c r="E23" s="83"/>
      <c r="F23" s="83"/>
      <c r="G23" s="83"/>
      <c r="H23" s="83"/>
      <c r="I23" s="83"/>
      <c r="J23" s="113"/>
    </row>
    <row r="24" spans="1:10" x14ac:dyDescent="0.25">
      <c r="A24" s="399"/>
      <c r="B24" s="400"/>
      <c r="C24" s="84" t="s">
        <v>65</v>
      </c>
      <c r="D24" s="131"/>
      <c r="E24" s="85"/>
      <c r="F24" s="85"/>
      <c r="G24" s="85"/>
      <c r="H24" s="85"/>
      <c r="I24" s="85"/>
      <c r="J24" s="114"/>
    </row>
    <row r="25" spans="1:10" x14ac:dyDescent="0.25">
      <c r="A25" s="398"/>
      <c r="B25" s="400"/>
      <c r="C25" s="84" t="s">
        <v>64</v>
      </c>
      <c r="D25" s="130"/>
      <c r="E25" s="83"/>
      <c r="F25" s="83"/>
      <c r="G25" s="83"/>
      <c r="H25" s="83"/>
      <c r="I25" s="83"/>
      <c r="J25" s="113"/>
    </row>
    <row r="26" spans="1:10" x14ac:dyDescent="0.25">
      <c r="A26" s="399"/>
      <c r="B26" s="400"/>
      <c r="C26" s="84" t="s">
        <v>65</v>
      </c>
      <c r="D26" s="131"/>
      <c r="E26" s="85"/>
      <c r="F26" s="85"/>
      <c r="G26" s="85"/>
      <c r="H26" s="85"/>
      <c r="I26" s="85"/>
      <c r="J26" s="114"/>
    </row>
    <row r="27" spans="1:10" x14ac:dyDescent="0.25">
      <c r="A27" s="398"/>
      <c r="B27" s="417"/>
      <c r="C27" s="84" t="s">
        <v>64</v>
      </c>
      <c r="D27" s="130"/>
      <c r="E27" s="83"/>
      <c r="F27" s="83"/>
      <c r="G27" s="83"/>
      <c r="H27" s="83"/>
      <c r="I27" s="83"/>
      <c r="J27" s="113"/>
    </row>
    <row r="28" spans="1:10" x14ac:dyDescent="0.25">
      <c r="A28" s="399"/>
      <c r="B28" s="417"/>
      <c r="C28" s="84" t="s">
        <v>65</v>
      </c>
      <c r="D28" s="131"/>
      <c r="E28" s="85"/>
      <c r="F28" s="85"/>
      <c r="G28" s="85"/>
      <c r="H28" s="85"/>
      <c r="I28" s="85"/>
      <c r="J28" s="85"/>
    </row>
    <row r="29" spans="1:10" x14ac:dyDescent="0.25">
      <c r="A29" s="398"/>
      <c r="B29" s="400"/>
      <c r="C29" s="84"/>
      <c r="D29" s="83"/>
      <c r="E29" s="83"/>
      <c r="F29" s="83"/>
      <c r="G29" s="83"/>
      <c r="H29" s="83"/>
      <c r="I29" s="83"/>
      <c r="J29" s="113"/>
    </row>
    <row r="30" spans="1:10" x14ac:dyDescent="0.25">
      <c r="A30" s="399"/>
      <c r="B30" s="411"/>
      <c r="C30" s="86"/>
      <c r="D30" s="85"/>
      <c r="E30" s="85"/>
      <c r="F30" s="85"/>
      <c r="G30" s="85"/>
      <c r="H30" s="85"/>
      <c r="I30" s="85"/>
      <c r="J30" s="114"/>
    </row>
    <row r="31" spans="1:10" x14ac:dyDescent="0.25">
      <c r="A31" s="412" t="s">
        <v>66</v>
      </c>
      <c r="B31" s="413"/>
      <c r="C31" s="87" t="s">
        <v>64</v>
      </c>
      <c r="D31" s="88">
        <v>1</v>
      </c>
      <c r="E31" s="88">
        <f>E32/$D$32</f>
        <v>0.44762792434047727</v>
      </c>
      <c r="F31" s="88">
        <f>F14/D32*100%</f>
        <v>0.3866604529616659</v>
      </c>
      <c r="G31" s="88">
        <f>G32/D32*100%</f>
        <v>0.16571162269785683</v>
      </c>
      <c r="H31" s="88">
        <f>H32/$D$32</f>
        <v>0</v>
      </c>
      <c r="I31" s="88">
        <f t="shared" ref="I31" si="1">I32/$D$32</f>
        <v>0</v>
      </c>
      <c r="J31" s="115">
        <f>E31+F31+G31+H31+I31</f>
        <v>1</v>
      </c>
    </row>
    <row r="32" spans="1:10" ht="13.8" thickBot="1" x14ac:dyDescent="0.3">
      <c r="A32" s="414"/>
      <c r="B32" s="415"/>
      <c r="C32" s="89" t="s">
        <v>65</v>
      </c>
      <c r="D32" s="90">
        <f>D28+D26+D24+D22+D20+D18+D16+D14+D12+D10</f>
        <v>64101.530399999989</v>
      </c>
      <c r="E32" s="90">
        <f>E10+E12+E14</f>
        <v>28693.634999999998</v>
      </c>
      <c r="F32" s="90">
        <f>F10+F12+F14</f>
        <v>24785.526779999993</v>
      </c>
      <c r="G32" s="90">
        <f>G14+G16+G18+G20</f>
        <v>10622.368619999997</v>
      </c>
      <c r="H32" s="90">
        <f>H18+H20+H22+H26</f>
        <v>0</v>
      </c>
      <c r="I32" s="90">
        <f>I28+I26+I22+I18+I20+I24</f>
        <v>0</v>
      </c>
      <c r="J32" s="116">
        <f>E32+F32+G32+H32+I32</f>
        <v>64101.530399999989</v>
      </c>
    </row>
    <row r="33" spans="1:10" ht="13.8" thickBot="1" x14ac:dyDescent="0.3">
      <c r="A33" s="117"/>
      <c r="B33" s="91"/>
      <c r="C33" s="92"/>
      <c r="D33" s="92"/>
      <c r="E33" s="91"/>
      <c r="F33" s="91"/>
      <c r="G33" s="91"/>
      <c r="H33" s="91"/>
      <c r="I33" s="91"/>
      <c r="J33" s="118"/>
    </row>
    <row r="34" spans="1:10" ht="25.5" customHeight="1" x14ac:dyDescent="0.25">
      <c r="A34" s="93"/>
      <c r="B34" s="94"/>
      <c r="C34" s="94"/>
      <c r="D34" s="94"/>
      <c r="E34" s="94"/>
      <c r="F34" s="95"/>
      <c r="G34" s="384" t="s">
        <v>51</v>
      </c>
      <c r="H34" s="385"/>
      <c r="I34" s="385"/>
      <c r="J34" s="386"/>
    </row>
    <row r="35" spans="1:10" x14ac:dyDescent="0.25">
      <c r="A35" s="96"/>
      <c r="B35" s="97"/>
      <c r="C35" s="98"/>
      <c r="D35" s="99"/>
      <c r="E35" s="97"/>
      <c r="F35" s="100"/>
      <c r="G35" s="387"/>
      <c r="H35" s="388"/>
      <c r="I35" s="388"/>
      <c r="J35" s="389"/>
    </row>
    <row r="36" spans="1:10" x14ac:dyDescent="0.25">
      <c r="A36" s="101"/>
      <c r="B36" s="109"/>
      <c r="C36" s="78"/>
      <c r="D36" s="416" t="s">
        <v>67</v>
      </c>
      <c r="E36" s="416"/>
      <c r="F36" s="102"/>
      <c r="G36" s="387"/>
      <c r="H36" s="388"/>
      <c r="I36" s="388"/>
      <c r="J36" s="389"/>
    </row>
    <row r="37" spans="1:10" x14ac:dyDescent="0.25">
      <c r="A37" s="103"/>
      <c r="B37" s="104"/>
      <c r="C37" s="78"/>
      <c r="D37" s="78"/>
      <c r="E37" s="77"/>
      <c r="F37" s="105"/>
      <c r="G37" s="387"/>
      <c r="H37" s="388"/>
      <c r="I37" s="388"/>
      <c r="J37" s="389"/>
    </row>
    <row r="38" spans="1:10" x14ac:dyDescent="0.25">
      <c r="A38" s="106"/>
      <c r="B38" s="110"/>
      <c r="C38" s="107"/>
      <c r="D38" s="107"/>
      <c r="E38" s="108"/>
      <c r="F38" s="105"/>
      <c r="G38" s="387"/>
      <c r="H38" s="388"/>
      <c r="I38" s="388"/>
      <c r="J38" s="389"/>
    </row>
    <row r="39" spans="1:10" ht="13.8" thickBot="1" x14ac:dyDescent="0.3">
      <c r="A39" s="119"/>
      <c r="B39" s="120"/>
      <c r="C39" s="121"/>
      <c r="D39" s="121"/>
      <c r="E39" s="122"/>
      <c r="F39" s="123"/>
      <c r="G39" s="390"/>
      <c r="H39" s="391"/>
      <c r="I39" s="391"/>
      <c r="J39" s="392"/>
    </row>
  </sheetData>
  <mergeCells count="32">
    <mergeCell ref="A31:B32"/>
    <mergeCell ref="D36:E36"/>
    <mergeCell ref="A25:A26"/>
    <mergeCell ref="B25:B26"/>
    <mergeCell ref="A27:A28"/>
    <mergeCell ref="B27:B28"/>
    <mergeCell ref="B23:B24"/>
    <mergeCell ref="A19:A20"/>
    <mergeCell ref="B19:B20"/>
    <mergeCell ref="A29:A30"/>
    <mergeCell ref="B29:B30"/>
    <mergeCell ref="A2:J2"/>
    <mergeCell ref="A3:J3"/>
    <mergeCell ref="A5:J5"/>
    <mergeCell ref="A6:B6"/>
    <mergeCell ref="C6:J6"/>
    <mergeCell ref="G34:J39"/>
    <mergeCell ref="A7:B7"/>
    <mergeCell ref="C7:J7"/>
    <mergeCell ref="A9:A10"/>
    <mergeCell ref="B9:B10"/>
    <mergeCell ref="A15:A16"/>
    <mergeCell ref="B15:B16"/>
    <mergeCell ref="A17:A18"/>
    <mergeCell ref="B17:B18"/>
    <mergeCell ref="A11:A12"/>
    <mergeCell ref="B11:B12"/>
    <mergeCell ref="A13:A14"/>
    <mergeCell ref="B13:B14"/>
    <mergeCell ref="A21:A22"/>
    <mergeCell ref="B21:B22"/>
    <mergeCell ref="A23:A24"/>
  </mergeCells>
  <pageMargins left="0.25" right="0.25" top="0.75" bottom="0.75" header="0.3" footer="0.3"/>
  <pageSetup paperSize="9" scale="89"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PLANILHA</vt:lpstr>
      <vt:lpstr>CRONOGRAMA</vt:lpstr>
      <vt:lpstr>PLANILHA!Area_de_impressao</vt:lpstr>
      <vt:lpstr>PLANILHA!Titulos_de_impressao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Karina</cp:lastModifiedBy>
  <cp:lastPrinted>2024-01-22T18:01:03Z</cp:lastPrinted>
  <dcterms:created xsi:type="dcterms:W3CDTF">2006-09-22T13:55:22Z</dcterms:created>
  <dcterms:modified xsi:type="dcterms:W3CDTF">2024-01-22T18:01:13Z</dcterms:modified>
</cp:coreProperties>
</file>